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charts/chart4.xml" ContentType="application/vnd.openxmlformats-officedocument.drawingml.char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jpeg" ContentType="image/jpeg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600" windowHeight="8340" activeTab="1"/>
  </bookViews>
  <sheets>
    <sheet name="1A" sheetId="16" r:id="rId1"/>
    <sheet name="1B " sheetId="20" r:id="rId2"/>
  </sheets>
  <definedNames>
    <definedName name="_xlnm.Print_Titles" localSheetId="0">'1A'!$1:$2</definedName>
  </definedNames>
  <calcPr calcId="124519"/>
</workbook>
</file>

<file path=xl/calcChain.xml><?xml version="1.0" encoding="utf-8"?>
<calcChain xmlns="http://schemas.openxmlformats.org/spreadsheetml/2006/main">
  <c r="C42" i="16"/>
  <c r="L24"/>
  <c r="L23"/>
  <c r="H41"/>
  <c r="D41"/>
  <c r="H40"/>
  <c r="D40"/>
  <c r="H39"/>
  <c r="D39"/>
  <c r="H38"/>
  <c r="D38"/>
  <c r="H37"/>
  <c r="D37"/>
  <c r="H36"/>
  <c r="D36"/>
  <c r="H35"/>
  <c r="D35"/>
  <c r="H34"/>
  <c r="D34"/>
  <c r="H33"/>
  <c r="D33"/>
  <c r="H32"/>
  <c r="D32"/>
  <c r="H31"/>
  <c r="D31"/>
  <c r="H30"/>
  <c r="D30"/>
  <c r="H29"/>
  <c r="D29"/>
  <c r="L28"/>
  <c r="H28"/>
  <c r="D28"/>
  <c r="L27"/>
  <c r="H27"/>
  <c r="D27"/>
  <c r="L26"/>
  <c r="H26"/>
  <c r="D26"/>
  <c r="D45" l="1"/>
  <c r="L10" l="1"/>
  <c r="L11"/>
  <c r="L12"/>
  <c r="L13"/>
  <c r="L14"/>
  <c r="L15"/>
  <c r="L16"/>
  <c r="L17"/>
  <c r="L18"/>
  <c r="L19"/>
  <c r="L20"/>
  <c r="L21"/>
  <c r="L22"/>
  <c r="L9"/>
  <c r="H24"/>
  <c r="D24"/>
  <c r="H10"/>
  <c r="H11"/>
  <c r="H12"/>
  <c r="H13"/>
  <c r="H14"/>
  <c r="H15"/>
  <c r="H16"/>
  <c r="H17"/>
  <c r="H18"/>
  <c r="H19"/>
  <c r="H20"/>
  <c r="H21"/>
  <c r="H22"/>
  <c r="H23"/>
  <c r="H9"/>
  <c r="D10"/>
  <c r="D11"/>
  <c r="D12"/>
  <c r="D13"/>
  <c r="D14"/>
  <c r="D15"/>
  <c r="D16"/>
  <c r="D17"/>
  <c r="D18"/>
  <c r="D19"/>
  <c r="D20"/>
  <c r="D21"/>
  <c r="D22"/>
  <c r="D23"/>
  <c r="D9"/>
  <c r="K42" l="1"/>
  <c r="D47" s="1"/>
  <c r="D50" l="1"/>
  <c r="D49"/>
  <c r="D51"/>
  <c r="D46"/>
</calcChain>
</file>

<file path=xl/sharedStrings.xml><?xml version="1.0" encoding="utf-8"?>
<sst xmlns="http://schemas.openxmlformats.org/spreadsheetml/2006/main" count="143" uniqueCount="125">
  <si>
    <r>
      <rPr>
        <sz val="12"/>
        <rFont val="宋体"/>
        <family val="3"/>
        <charset val="134"/>
      </rPr>
      <t>监视方法：统计技术</t>
    </r>
    <r>
      <rPr>
        <sz val="12"/>
        <rFont val="Times New Roman"/>
        <family val="1"/>
      </rPr>
      <t xml:space="preserve">         </t>
    </r>
  </si>
  <si>
    <t>R</t>
  </si>
  <si>
    <t>日期</t>
  </si>
  <si>
    <t xml:space="preserve">                  </t>
  </si>
  <si>
    <t xml:space="preserve">                          </t>
  </si>
  <si>
    <t xml:space="preserve">                        </t>
  </si>
  <si>
    <t>查表得:</t>
  </si>
  <si>
    <t>控制图计算：</t>
  </si>
  <si>
    <r>
      <rPr>
        <sz val="12"/>
        <rFont val="宋体"/>
        <family val="3"/>
        <charset val="134"/>
      </rPr>
      <t>中心线</t>
    </r>
    <r>
      <rPr>
        <sz val="12"/>
        <rFont val="Times New Roman"/>
        <family val="1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</si>
  <si>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</si>
  <si>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</si>
  <si>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</si>
  <si>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</si>
  <si>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</si>
  <si>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</si>
  <si>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</si>
  <si>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监视结果评价：</t>
    </r>
  </si>
  <si>
    <t xml:space="preserve"> </t>
  </si>
  <si>
    <t>LCL=0</t>
  </si>
  <si>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核查人员：</t>
    </r>
    <r>
      <rPr>
        <sz val="12"/>
        <rFont val="Times New Roman"/>
        <family val="1"/>
      </rPr>
      <t xml:space="preserve">     </t>
    </r>
    <r>
      <rPr>
        <sz val="12"/>
        <rFont val="Times New Roman"/>
        <family val="1"/>
      </rPr>
      <t xml:space="preserve">                         </t>
    </r>
    <phoneticPr fontId="14" type="noConversion"/>
  </si>
  <si>
    <t>附录C     徐州徐工随车起重机有限公司</t>
    <phoneticPr fontId="14" type="noConversion"/>
  </si>
  <si>
    <t>控制图计算：</t>
    <phoneticPr fontId="14" type="noConversion"/>
  </si>
  <si>
    <r>
      <t>A</t>
    </r>
    <r>
      <rPr>
        <vertAlign val="sub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=</t>
    </r>
    <phoneticPr fontId="14" type="noConversion"/>
  </si>
  <si>
    <r>
      <t>D</t>
    </r>
    <r>
      <rPr>
        <vertAlign val="subscript"/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=</t>
    </r>
    <phoneticPr fontId="14" type="noConversion"/>
  </si>
  <si>
    <r>
      <t>D</t>
    </r>
    <r>
      <rPr>
        <vertAlign val="subscript"/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=</t>
    </r>
    <phoneticPr fontId="14" type="noConversion"/>
  </si>
  <si>
    <t>CL-008</t>
    <phoneticPr fontId="14" type="noConversion"/>
  </si>
  <si>
    <t>核查实物：量块</t>
    <phoneticPr fontId="14" type="noConversion"/>
  </si>
  <si>
    <r>
      <t>X</t>
    </r>
    <r>
      <rPr>
        <vertAlign val="subscript"/>
        <sz val="12"/>
        <rFont val="Times New Roman"/>
        <family val="1"/>
      </rPr>
      <t>i</t>
    </r>
    <phoneticPr fontId="14" type="noConversion"/>
  </si>
  <si>
    <r>
      <t>R</t>
    </r>
    <r>
      <rPr>
        <vertAlign val="subscript"/>
        <sz val="12"/>
        <rFont val="Times New Roman"/>
        <family val="1"/>
      </rPr>
      <t>s</t>
    </r>
    <phoneticPr fontId="14" type="noConversion"/>
  </si>
  <si>
    <t>序号</t>
    <phoneticPr fontId="14" type="noConversion"/>
  </si>
  <si>
    <t>LCL=999.999</t>
    <phoneticPr fontId="14" type="noConversion"/>
  </si>
  <si>
    <t>CL=0.0024</t>
    <phoneticPr fontId="14" type="noConversion"/>
  </si>
  <si>
    <t>UCL=0.0078</t>
    <phoneticPr fontId="14" type="noConversion"/>
  </si>
  <si>
    <t>CL=1000.006</t>
    <phoneticPr fontId="14" type="noConversion"/>
  </si>
  <si>
    <t>UCL=1000.012</t>
    <phoneticPr fontId="14" type="noConversion"/>
  </si>
  <si>
    <t>便携式三坐标测量仪测量监视统计记录表</t>
    <phoneticPr fontId="14" type="noConversion"/>
  </si>
  <si>
    <r>
      <t>附录</t>
    </r>
    <r>
      <rPr>
        <sz val="20"/>
        <rFont val="Times New Roman"/>
        <family val="1"/>
      </rPr>
      <t xml:space="preserve">D </t>
    </r>
    <r>
      <rPr>
        <b/>
        <sz val="20"/>
        <rFont val="Times New Roman"/>
        <family val="1"/>
      </rPr>
      <t xml:space="preserve"> </t>
    </r>
    <r>
      <rPr>
        <b/>
        <sz val="20"/>
        <rFont val="宋体"/>
        <family val="3"/>
        <charset val="134"/>
      </rPr>
      <t>便携式三坐标测量仪测量过程控制图</t>
    </r>
    <phoneticPr fontId="14" type="noConversion"/>
  </si>
  <si>
    <r>
      <t>被测参数：</t>
    </r>
    <r>
      <rPr>
        <sz val="12"/>
        <rFont val="Times New Roman"/>
        <family val="1"/>
      </rPr>
      <t xml:space="preserve">1000mm            </t>
    </r>
    <r>
      <rPr>
        <sz val="12"/>
        <rFont val="宋体"/>
        <family val="3"/>
        <charset val="134"/>
      </rPr>
      <t>允差范围：</t>
    </r>
    <r>
      <rPr>
        <sz val="12"/>
        <rFont val="Times New Roman"/>
        <family val="1"/>
      </rPr>
      <t>0.03mm</t>
    </r>
    <phoneticPr fontId="14" type="noConversion"/>
  </si>
  <si>
    <t xml:space="preserve">测量仪器：便携式三坐标测量仪 测量范围1000×1500×700mm </t>
    <phoneticPr fontId="14" type="noConversion"/>
  </si>
  <si>
    <t>测量过程名称：同轴度</t>
    <phoneticPr fontId="14" type="noConversion"/>
  </si>
  <si>
    <t xml:space="preserve">    均值、极差控制图状态正常，测量值在测量过程中未出现非正常变异，能满足生产工艺要求。</t>
    <phoneticPr fontId="14" type="noConversion"/>
  </si>
  <si>
    <t>2021.9.10</t>
    <phoneticPr fontId="14" type="noConversion"/>
  </si>
  <si>
    <t>2021.8.30</t>
    <phoneticPr fontId="14" type="noConversion"/>
  </si>
  <si>
    <t>2021.8.20</t>
    <phoneticPr fontId="14" type="noConversion"/>
  </si>
  <si>
    <t>2021.8.10</t>
    <phoneticPr fontId="14" type="noConversion"/>
  </si>
  <si>
    <t>2021.3.1</t>
  </si>
  <si>
    <t>2021.3.10</t>
  </si>
  <si>
    <t>2021.3.20</t>
  </si>
  <si>
    <t>2021.4.10</t>
  </si>
  <si>
    <t>2021.4.20</t>
  </si>
  <si>
    <t>2021.4.30</t>
  </si>
  <si>
    <t>2021.5.10</t>
  </si>
  <si>
    <t>2021.5.20</t>
  </si>
  <si>
    <t>2021.5.30</t>
  </si>
  <si>
    <t>2021.6.10</t>
  </si>
  <si>
    <t>2021.6.20</t>
  </si>
  <si>
    <t>2021.1.10</t>
  </si>
  <si>
    <t>2021.6.30</t>
  </si>
  <si>
    <t>2021.1.20</t>
  </si>
  <si>
    <t>2021.7.10</t>
  </si>
  <si>
    <t>2021.2.10</t>
  </si>
  <si>
    <t>2021.7.20</t>
  </si>
  <si>
    <t>2021.2.20</t>
  </si>
  <si>
    <t>2021.7.30</t>
  </si>
  <si>
    <t>2021.3.30</t>
    <phoneticPr fontId="14" type="noConversion"/>
  </si>
  <si>
    <t>2020.9.10</t>
  </si>
  <si>
    <t>2020.9.20</t>
  </si>
  <si>
    <t>2020.9.30</t>
  </si>
  <si>
    <t>2020.10.10</t>
  </si>
  <si>
    <t>2020.10.20</t>
  </si>
  <si>
    <t>2020.10.30</t>
  </si>
  <si>
    <t>2020.11.10</t>
  </si>
  <si>
    <t>2020.11.20</t>
  </si>
  <si>
    <t>2020.11.30</t>
  </si>
  <si>
    <t>2020.12.10</t>
  </si>
  <si>
    <t>2020.12.20</t>
  </si>
  <si>
    <t>2020.12.30</t>
  </si>
  <si>
    <t>2020.3.30</t>
  </si>
  <si>
    <t>2020.4.10</t>
  </si>
  <si>
    <t>2020.4.20</t>
  </si>
  <si>
    <t>2020.4.30</t>
  </si>
  <si>
    <t>2020.5.10</t>
  </si>
  <si>
    <t>2020.5.20</t>
  </si>
  <si>
    <t>2020.5.30</t>
  </si>
  <si>
    <t>2020.6.10</t>
  </si>
  <si>
    <t>2020.1.10</t>
  </si>
  <si>
    <t>2020.6.20</t>
  </si>
  <si>
    <t>2020.1.20</t>
  </si>
  <si>
    <t>2020.6.30</t>
  </si>
  <si>
    <t>2020.1.30</t>
  </si>
  <si>
    <t>2020.7.10</t>
  </si>
  <si>
    <t>2020.2.10</t>
  </si>
  <si>
    <t>2020.7.20</t>
  </si>
  <si>
    <t>2020.2.20</t>
  </si>
  <si>
    <t>2020.3.1</t>
  </si>
  <si>
    <t>2020.3.10</t>
  </si>
  <si>
    <t>2020.3.20</t>
  </si>
  <si>
    <t>2020.7.30</t>
    <phoneticPr fontId="14" type="noConversion"/>
  </si>
  <si>
    <t>2020.8.10</t>
    <phoneticPr fontId="14" type="noConversion"/>
  </si>
  <si>
    <t>2020.8.20</t>
    <phoneticPr fontId="14" type="noConversion"/>
  </si>
  <si>
    <t>2020.8.30</t>
    <phoneticPr fontId="14" type="noConversion"/>
  </si>
  <si>
    <t>2019.5.10</t>
  </si>
  <si>
    <t>2019.10.20</t>
  </si>
  <si>
    <t>2019.5.20</t>
  </si>
  <si>
    <t>2019.10.30</t>
  </si>
  <si>
    <t>2019.5.30</t>
  </si>
  <si>
    <t>2019.11.10</t>
  </si>
  <si>
    <t>2019.6.10</t>
  </si>
  <si>
    <t>2019.11.20</t>
  </si>
  <si>
    <t>2019.6.20</t>
  </si>
  <si>
    <t>2019.11.30</t>
  </si>
  <si>
    <t>2019.6.30</t>
  </si>
  <si>
    <t>2019.12.10</t>
  </si>
  <si>
    <t>2019.7.10</t>
  </si>
  <si>
    <t>2019.12.20</t>
  </si>
  <si>
    <t>2019.7.20</t>
  </si>
  <si>
    <t>2019.12.30</t>
  </si>
  <si>
    <t>2019.7.30</t>
  </si>
  <si>
    <t>2019.8.10</t>
  </si>
  <si>
    <t>2019.8.20</t>
  </si>
  <si>
    <t>2019.8.30</t>
  </si>
  <si>
    <t>2019.9.10</t>
  </si>
  <si>
    <t>2019.9.20</t>
  </si>
  <si>
    <t>2019.9.30</t>
  </si>
  <si>
    <t>2019.10.10</t>
  </si>
</sst>
</file>

<file path=xl/styles.xml><?xml version="1.0" encoding="utf-8"?>
<styleSheet xmlns="http://schemas.openxmlformats.org/spreadsheetml/2006/main">
  <numFmts count="10">
    <numFmt numFmtId="176" formatCode="0.00_);[Red]\(0.00\)"/>
    <numFmt numFmtId="177" formatCode="0.0"/>
    <numFmt numFmtId="178" formatCode="0.00_ "/>
    <numFmt numFmtId="179" formatCode="0.000_ "/>
    <numFmt numFmtId="180" formatCode="0.0000_ "/>
    <numFmt numFmtId="181" formatCode="0.0_);[Red]\(0.0\)"/>
    <numFmt numFmtId="182" formatCode="0.0_ "/>
    <numFmt numFmtId="183" formatCode="0.00000_ "/>
    <numFmt numFmtId="184" formatCode="0.000_);[Red]\(0.000\)"/>
    <numFmt numFmtId="185" formatCode="0.0000_);[Red]\(0.0000\)"/>
  </numFmts>
  <fonts count="17">
    <font>
      <sz val="12"/>
      <name val="宋体"/>
      <charset val="134"/>
    </font>
    <font>
      <sz val="16"/>
      <color indexed="10"/>
      <name val="宋体"/>
      <family val="3"/>
      <charset val="134"/>
    </font>
    <font>
      <sz val="20"/>
      <name val="Times New Roman"/>
      <family val="1"/>
    </font>
    <font>
      <sz val="14"/>
      <name val="宋体"/>
      <family val="3"/>
      <charset val="134"/>
    </font>
    <font>
      <b/>
      <sz val="18"/>
      <name val="宋体"/>
      <family val="3"/>
      <charset val="134"/>
    </font>
    <font>
      <sz val="18"/>
      <name val="Times New Roman"/>
      <family val="1"/>
    </font>
    <font>
      <b/>
      <sz val="10"/>
      <name val="宋体"/>
      <family val="3"/>
      <charset val="134"/>
    </font>
    <font>
      <sz val="12"/>
      <name val="Times New Roman"/>
      <family val="1"/>
    </font>
    <font>
      <sz val="14"/>
      <name val="Times New Roman"/>
      <family val="1"/>
    </font>
    <font>
      <sz val="10.5"/>
      <color indexed="8"/>
      <name val="宋体"/>
      <family val="3"/>
      <charset val="134"/>
    </font>
    <font>
      <b/>
      <sz val="20"/>
      <name val="Times New Roman"/>
      <family val="1"/>
    </font>
    <font>
      <b/>
      <sz val="20"/>
      <name val="宋体"/>
      <family val="3"/>
      <charset val="134"/>
    </font>
    <font>
      <vertAlign val="subscript"/>
      <sz val="12"/>
      <name val="Times New Roman"/>
      <family val="1"/>
    </font>
    <font>
      <vertAlign val="subscript"/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9" fillId="0" borderId="0" xfId="0" applyFont="1"/>
    <xf numFmtId="176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180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176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80" fontId="0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center" vertical="center" wrapText="1"/>
    </xf>
    <xf numFmtId="0" fontId="0" fillId="0" borderId="3" xfId="0" applyFont="1" applyBorder="1" applyAlignment="1"/>
    <xf numFmtId="181" fontId="7" fillId="0" borderId="1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78" fontId="16" fillId="0" borderId="0" xfId="0" quotePrefix="1" applyNumberFormat="1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16" fillId="0" borderId="0" xfId="0" applyFont="1" applyBorder="1"/>
    <xf numFmtId="0" fontId="16" fillId="0" borderId="0" xfId="0" applyFont="1"/>
    <xf numFmtId="0" fontId="16" fillId="0" borderId="0" xfId="0" applyFont="1" applyAlignment="1">
      <alignment horizontal="left" vertical="center"/>
    </xf>
    <xf numFmtId="182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9" fontId="16" fillId="0" borderId="0" xfId="0" quotePrefix="1" applyNumberFormat="1" applyFont="1" applyBorder="1" applyAlignment="1">
      <alignment horizontal="left" vertical="center"/>
    </xf>
    <xf numFmtId="0" fontId="0" fillId="0" borderId="2" xfId="0" applyFont="1" applyBorder="1" applyAlignment="1"/>
    <xf numFmtId="178" fontId="0" fillId="0" borderId="4" xfId="0" applyNumberFormat="1" applyFont="1" applyBorder="1" applyAlignment="1">
      <alignment vertical="center"/>
    </xf>
    <xf numFmtId="179" fontId="16" fillId="0" borderId="4" xfId="0" applyNumberFormat="1" applyFont="1" applyBorder="1" applyAlignment="1"/>
    <xf numFmtId="0" fontId="0" fillId="0" borderId="4" xfId="0" applyFont="1" applyBorder="1" applyAlignment="1"/>
    <xf numFmtId="0" fontId="0" fillId="0" borderId="4" xfId="0" applyFont="1" applyBorder="1" applyAlignment="1">
      <alignment vertical="center"/>
    </xf>
    <xf numFmtId="183" fontId="0" fillId="0" borderId="4" xfId="0" applyNumberFormat="1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184" fontId="0" fillId="0" borderId="0" xfId="0" applyNumberFormat="1" applyFont="1" applyAlignment="1">
      <alignment horizontal="left" vertical="center"/>
    </xf>
    <xf numFmtId="185" fontId="0" fillId="0" borderId="0" xfId="0" applyNumberFormat="1" applyFont="1" applyBorder="1" applyAlignment="1">
      <alignment horizontal="left" vertical="center"/>
    </xf>
    <xf numFmtId="181" fontId="7" fillId="0" borderId="0" xfId="0" applyNumberFormat="1" applyFont="1" applyBorder="1" applyAlignment="1">
      <alignment horizontal="center" vertical="center" wrapText="1"/>
    </xf>
    <xf numFmtId="182" fontId="7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0" fontId="0" fillId="0" borderId="0" xfId="0" applyFont="1" applyAlignment="1">
      <alignment horizontal="left" inden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46782464"/>
        <c:axId val="158859648"/>
      </c:lineChart>
      <c:catAx>
        <c:axId val="146782464"/>
        <c:scaling>
          <c:orientation val="minMax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次   数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8859648"/>
        <c:crosses val="autoZero"/>
        <c:auto val="1"/>
        <c:lblAlgn val="ctr"/>
        <c:lblOffset val="100"/>
        <c:tickLblSkip val="1"/>
      </c:catAx>
      <c:valAx>
        <c:axId val="158859648"/>
        <c:scaling>
          <c:orientation val="minMax"/>
        </c:scaling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46782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158892416"/>
        <c:axId val="158894336"/>
      </c:lineChart>
      <c:catAx>
        <c:axId val="158892416"/>
        <c:scaling>
          <c:orientation val="minMax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次   数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8894336"/>
        <c:crosses val="autoZero"/>
        <c:auto val="1"/>
        <c:lblAlgn val="ctr"/>
        <c:lblOffset val="100"/>
        <c:tickLblSkip val="1"/>
      </c:catAx>
      <c:valAx>
        <c:axId val="158894336"/>
        <c:scaling>
          <c:orientation val="minMax"/>
        </c:scaling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8892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极差控制图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marker>
            <c:symbol val="circle"/>
            <c:size val="5"/>
          </c:marker>
          <c:dLbls>
            <c:dLbl>
              <c:idx val="0"/>
              <c:layout>
                <c:manualLayout>
                  <c:x val="1.2853470437018016E-3"/>
                  <c:y val="-4.04858299595142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1.2853470437018016E-3"/>
                  <c:y val="-6.477732793522277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Val val="1"/>
          </c:dLbls>
          <c:val>
            <c:numRef>
              <c:f>'1A'!$D$26:$D$41</c:f>
              <c:numCache>
                <c:formatCode>0.000_ </c:formatCode>
                <c:ptCount val="16"/>
                <c:pt idx="0">
                  <c:v>3.0000000000427463E-3</c:v>
                </c:pt>
                <c:pt idx="1">
                  <c:v>0</c:v>
                </c:pt>
                <c:pt idx="2">
                  <c:v>9.9999999997635314E-4</c:v>
                </c:pt>
                <c:pt idx="3">
                  <c:v>0</c:v>
                </c:pt>
                <c:pt idx="4">
                  <c:v>9.9999999997635314E-4</c:v>
                </c:pt>
                <c:pt idx="5">
                  <c:v>0</c:v>
                </c:pt>
                <c:pt idx="6">
                  <c:v>1.9999999999527063E-3</c:v>
                </c:pt>
                <c:pt idx="7">
                  <c:v>9.9999999997635314E-4</c:v>
                </c:pt>
                <c:pt idx="8">
                  <c:v>2.0000000000663931E-3</c:v>
                </c:pt>
                <c:pt idx="9">
                  <c:v>9.9999999997635314E-4</c:v>
                </c:pt>
                <c:pt idx="10">
                  <c:v>3.0000000000427463E-3</c:v>
                </c:pt>
                <c:pt idx="11">
                  <c:v>1.9999999999527063E-3</c:v>
                </c:pt>
                <c:pt idx="12">
                  <c:v>9.9999999997635314E-4</c:v>
                </c:pt>
                <c:pt idx="13">
                  <c:v>3.9999999999054126E-3</c:v>
                </c:pt>
                <c:pt idx="14">
                  <c:v>9.9999999997635314E-4</c:v>
                </c:pt>
                <c:pt idx="15">
                  <c:v>9.9999999997635314E-4</c:v>
                </c:pt>
              </c:numCache>
            </c:numRef>
          </c:val>
        </c:ser>
        <c:marker val="1"/>
        <c:axId val="158966912"/>
        <c:axId val="158968448"/>
      </c:lineChart>
      <c:catAx>
        <c:axId val="158966912"/>
        <c:scaling>
          <c:orientation val="minMax"/>
        </c:scaling>
        <c:axPos val="b"/>
        <c:numFmt formatCode="General" sourceLinked="1"/>
        <c:majorTickMark val="in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8968448"/>
        <c:crossesAt val="8.0000000000000071E-3"/>
        <c:auto val="1"/>
        <c:lblAlgn val="ctr"/>
        <c:lblOffset val="100"/>
      </c:catAx>
      <c:valAx>
        <c:axId val="158968448"/>
        <c:scaling>
          <c:orientation val="minMax"/>
          <c:max val="8.0000000000000071E-3"/>
          <c:min val="0"/>
        </c:scaling>
        <c:axPos val="l"/>
        <c:majorGridlines/>
        <c:numFmt formatCode="0.000_ " sourceLinked="0"/>
        <c:tickLblPos val="nextTo"/>
        <c:txPr>
          <a:bodyPr rot="-60000000" vert="horz"/>
          <a:lstStyle/>
          <a:p>
            <a:pPr>
              <a:defRPr/>
            </a:pPr>
            <a:endParaRPr lang="zh-CN"/>
          </a:p>
        </c:txPr>
        <c:crossAx val="1589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488431876606656"/>
          <c:y val="0.53846153846153844"/>
          <c:w val="9.4378748928877515E-2"/>
          <c:h val="9.7613567534827375E-2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均值控制图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5186677246739572E-2"/>
          <c:y val="0.17656136856410712"/>
          <c:w val="0.81422762077220956"/>
          <c:h val="0.63871318456734361"/>
        </c:manualLayout>
      </c:layout>
      <c:lineChart>
        <c:grouping val="standard"/>
        <c:ser>
          <c:idx val="1"/>
          <c:order val="0"/>
          <c:dLbls>
            <c:dLbl>
              <c:idx val="0"/>
              <c:layout>
                <c:manualLayout>
                  <c:x val="2.5839793281653744E-3"/>
                  <c:y val="-3.952569169960470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0"/>
                  <c:y val="-5.9288537549407133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Val val="1"/>
          </c:dLbls>
          <c:val>
            <c:numRef>
              <c:f>'1A'!$C$26:$C$41</c:f>
              <c:numCache>
                <c:formatCode>0.000_ </c:formatCode>
                <c:ptCount val="16"/>
                <c:pt idx="0">
                  <c:v>1000.008</c:v>
                </c:pt>
                <c:pt idx="1">
                  <c:v>1000.005</c:v>
                </c:pt>
                <c:pt idx="2">
                  <c:v>1000.005</c:v>
                </c:pt>
                <c:pt idx="3">
                  <c:v>1000.006</c:v>
                </c:pt>
                <c:pt idx="4">
                  <c:v>1000.006</c:v>
                </c:pt>
                <c:pt idx="5">
                  <c:v>1000.0069999999999</c:v>
                </c:pt>
                <c:pt idx="6">
                  <c:v>1000.0069999999999</c:v>
                </c:pt>
                <c:pt idx="7">
                  <c:v>1000.005</c:v>
                </c:pt>
                <c:pt idx="8">
                  <c:v>1000.006</c:v>
                </c:pt>
                <c:pt idx="9">
                  <c:v>1000.008</c:v>
                </c:pt>
                <c:pt idx="10">
                  <c:v>1000.009</c:v>
                </c:pt>
                <c:pt idx="11">
                  <c:v>1000.006</c:v>
                </c:pt>
                <c:pt idx="12">
                  <c:v>1000.004</c:v>
                </c:pt>
                <c:pt idx="13">
                  <c:v>1000.003</c:v>
                </c:pt>
                <c:pt idx="14">
                  <c:v>1000.0069999999999</c:v>
                </c:pt>
                <c:pt idx="15">
                  <c:v>1000.006</c:v>
                </c:pt>
              </c:numCache>
            </c:numRef>
          </c:val>
        </c:ser>
        <c:marker val="1"/>
        <c:axId val="159001216"/>
        <c:axId val="159015296"/>
      </c:lineChart>
      <c:catAx>
        <c:axId val="159001216"/>
        <c:scaling>
          <c:orientation val="minMax"/>
        </c:scaling>
        <c:axPos val="b"/>
        <c:numFmt formatCode="General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015296"/>
        <c:crosses val="autoZero"/>
        <c:auto val="1"/>
        <c:lblAlgn val="ctr"/>
        <c:lblOffset val="100"/>
      </c:catAx>
      <c:valAx>
        <c:axId val="159015296"/>
        <c:scaling>
          <c:orientation val="minMax"/>
          <c:max val="1000.013"/>
          <c:min val="999.99699999999996"/>
        </c:scaling>
        <c:axPos val="l"/>
        <c:majorGridlines/>
        <c:numFmt formatCode="#,##0.000_);[Red]\(#,##0.000\)" sourceLinked="0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001216"/>
        <c:crosses val="autoZero"/>
        <c:crossBetween val="between"/>
        <c:majorUnit val="2.0000000000000013E-3"/>
      </c:valAx>
    </c:plotArea>
    <c:legend>
      <c:legendPos val="r"/>
      <c:layout>
        <c:manualLayout>
          <c:xMode val="edge"/>
          <c:yMode val="edge"/>
          <c:x val="0.90310077519379861"/>
          <c:y val="0.57707509881422925"/>
          <c:w val="7.6967155835080361E-2"/>
          <c:h val="9.5298621269179304E-2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52</xdr:row>
      <xdr:rowOff>311150</xdr:rowOff>
    </xdr:from>
    <xdr:to>
      <xdr:col>7</xdr:col>
      <xdr:colOff>584200</xdr:colOff>
      <xdr:row>54</xdr:row>
      <xdr:rowOff>63500</xdr:rowOff>
    </xdr:to>
    <xdr:pic>
      <xdr:nvPicPr>
        <xdr:cNvPr id="3" name="Picture 12" descr="祝雨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3350" y="11982450"/>
          <a:ext cx="717550" cy="40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48</xdr:row>
      <xdr:rowOff>28575</xdr:rowOff>
    </xdr:from>
    <xdr:to>
      <xdr:col>2</xdr:col>
      <xdr:colOff>323850</xdr:colOff>
      <xdr:row>49</xdr:row>
      <xdr:rowOff>19050</xdr:rowOff>
    </xdr:to>
    <xdr:pic>
      <xdr:nvPicPr>
        <xdr:cNvPr id="1946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2575" y="642937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12</xdr:col>
      <xdr:colOff>0</xdr:colOff>
      <xdr:row>54</xdr:row>
      <xdr:rowOff>9525</xdr:rowOff>
    </xdr:to>
    <xdr:graphicFrame macro="">
      <xdr:nvGraphicFramePr>
        <xdr:cNvPr id="19469" name="图表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54</xdr:row>
      <xdr:rowOff>0</xdr:rowOff>
    </xdr:from>
    <xdr:to>
      <xdr:col>12</xdr:col>
      <xdr:colOff>9525</xdr:colOff>
      <xdr:row>54</xdr:row>
      <xdr:rowOff>9525</xdr:rowOff>
    </xdr:to>
    <xdr:graphicFrame macro="">
      <xdr:nvGraphicFramePr>
        <xdr:cNvPr id="19470" name="图表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476251</xdr:colOff>
      <xdr:row>41</xdr:row>
      <xdr:rowOff>52387</xdr:rowOff>
    </xdr:from>
    <xdr:ext cx="371474" cy="299634"/>
    <xdr:sp macro="" textlink="">
      <xdr:nvSpPr>
        <xdr:cNvPr id="2" name="TextBox 1"/>
        <xdr:cNvSpPr txBox="1"/>
      </xdr:nvSpPr>
      <xdr:spPr>
        <a:xfrm>
          <a:off x="942976" y="5214937"/>
          <a:ext cx="371474" cy="2996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1200" b="0" i="0">
              <a:latin typeface="Cambria Math"/>
            </a:rPr>
            <a:t>𝑋</a:t>
          </a:r>
          <a:r>
            <a:rPr lang="zh-CN" altLang="en-US" sz="1200" b="0" i="0">
              <a:latin typeface="Cambria Math"/>
            </a:rPr>
            <a:t> ̿</a:t>
          </a:r>
          <a:r>
            <a:rPr lang="en-US" altLang="zh-CN" sz="1200"/>
            <a:t>=</a:t>
          </a:r>
          <a:endParaRPr lang="zh-CN" altLang="en-US" sz="1200"/>
        </a:p>
      </xdr:txBody>
    </xdr:sp>
    <xdr:clientData/>
  </xdr:oneCellAnchor>
  <xdr:oneCellAnchor>
    <xdr:from>
      <xdr:col>9</xdr:col>
      <xdr:colOff>523874</xdr:colOff>
      <xdr:row>41</xdr:row>
      <xdr:rowOff>90487</xdr:rowOff>
    </xdr:from>
    <xdr:ext cx="409575" cy="267446"/>
    <xdr:sp macro="" textlink="">
      <xdr:nvSpPr>
        <xdr:cNvPr id="4" name="TextBox 3"/>
        <xdr:cNvSpPr txBox="1"/>
      </xdr:nvSpPr>
      <xdr:spPr>
        <a:xfrm>
          <a:off x="3867149" y="4271962"/>
          <a:ext cx="409575" cy="26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1100" b="0" i="0">
              <a:latin typeface="Cambria Math"/>
            </a:rPr>
            <a:t>𝑅</a:t>
          </a:r>
          <a:r>
            <a:rPr lang="zh-CN" altLang="en-US" sz="1100" b="0" i="0">
              <a:latin typeface="Cambria Math"/>
            </a:rPr>
            <a:t> ̅</a:t>
          </a:r>
          <a:r>
            <a:rPr lang="en-US" altLang="zh-CN" sz="1100"/>
            <a:t>=</a:t>
          </a:r>
          <a:endParaRPr lang="zh-CN" altLang="en-US" sz="1100"/>
        </a:p>
      </xdr:txBody>
    </xdr:sp>
    <xdr:clientData/>
  </xdr:oneCellAnchor>
  <xdr:oneCellAnchor>
    <xdr:from>
      <xdr:col>2</xdr:col>
      <xdr:colOff>0</xdr:colOff>
      <xdr:row>43</xdr:row>
      <xdr:rowOff>228599</xdr:rowOff>
    </xdr:from>
    <xdr:ext cx="438150" cy="290109"/>
    <xdr:sp macro="" textlink="">
      <xdr:nvSpPr>
        <xdr:cNvPr id="16" name="TextBox 15"/>
        <xdr:cNvSpPr txBox="1"/>
      </xdr:nvSpPr>
      <xdr:spPr>
        <a:xfrm>
          <a:off x="1543050" y="5133974"/>
          <a:ext cx="438150" cy="2901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CN" sz="1400" b="0" i="0">
              <a:latin typeface="Cambria Math"/>
            </a:rPr>
            <a:t>𝑋</a:t>
          </a:r>
          <a:r>
            <a:rPr lang="zh-CN" altLang="en-US" sz="1400" b="0" i="0">
              <a:latin typeface="Cambria Math"/>
            </a:rPr>
            <a:t> ̿</a:t>
          </a:r>
          <a:r>
            <a:rPr lang="en-US" altLang="zh-CN" sz="1400"/>
            <a:t> =</a:t>
          </a:r>
          <a:endParaRPr lang="zh-CN" altLang="en-US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17</xdr:row>
      <xdr:rowOff>47626</xdr:rowOff>
    </xdr:from>
    <xdr:to>
      <xdr:col>11</xdr:col>
      <xdr:colOff>323850</xdr:colOff>
      <xdr:row>30</xdr:row>
      <xdr:rowOff>66676</xdr:rowOff>
    </xdr:to>
    <xdr:graphicFrame macro="">
      <xdr:nvGraphicFramePr>
        <xdr:cNvPr id="2" name="图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3</xdr:row>
      <xdr:rowOff>19050</xdr:rowOff>
    </xdr:from>
    <xdr:to>
      <xdr:col>11</xdr:col>
      <xdr:colOff>295275</xdr:colOff>
      <xdr:row>16</xdr:row>
      <xdr:rowOff>76200</xdr:rowOff>
    </xdr:to>
    <xdr:graphicFrame macro="">
      <xdr:nvGraphicFramePr>
        <xdr:cNvPr id="3" name="图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485775</xdr:colOff>
      <xdr:row>5</xdr:row>
      <xdr:rowOff>171450</xdr:rowOff>
    </xdr:from>
    <xdr:to>
      <xdr:col>11</xdr:col>
      <xdr:colOff>276225</xdr:colOff>
      <xdr:row>6</xdr:row>
      <xdr:rowOff>9525</xdr:rowOff>
    </xdr:to>
    <xdr:sp macro="" textlink="">
      <xdr:nvSpPr>
        <xdr:cNvPr id="4" name="Line 132"/>
        <xdr:cNvSpPr>
          <a:spLocks noChangeShapeType="1"/>
        </xdr:cNvSpPr>
      </xdr:nvSpPr>
      <xdr:spPr bwMode="auto">
        <a:xfrm>
          <a:off x="1171575" y="1581150"/>
          <a:ext cx="6648450" cy="190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485775</xdr:colOff>
      <xdr:row>12</xdr:row>
      <xdr:rowOff>152400</xdr:rowOff>
    </xdr:from>
    <xdr:to>
      <xdr:col>11</xdr:col>
      <xdr:colOff>209550</xdr:colOff>
      <xdr:row>12</xdr:row>
      <xdr:rowOff>161925</xdr:rowOff>
    </xdr:to>
    <xdr:sp macro="" textlink="">
      <xdr:nvSpPr>
        <xdr:cNvPr id="5" name="Line 133"/>
        <xdr:cNvSpPr>
          <a:spLocks noChangeShapeType="1"/>
        </xdr:cNvSpPr>
      </xdr:nvSpPr>
      <xdr:spPr bwMode="auto">
        <a:xfrm flipV="1">
          <a:off x="1171575" y="2828925"/>
          <a:ext cx="6581775" cy="95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476250</xdr:colOff>
      <xdr:row>9</xdr:row>
      <xdr:rowOff>38100</xdr:rowOff>
    </xdr:from>
    <xdr:to>
      <xdr:col>11</xdr:col>
      <xdr:colOff>228600</xdr:colOff>
      <xdr:row>9</xdr:row>
      <xdr:rowOff>38100</xdr:rowOff>
    </xdr:to>
    <xdr:sp macro="" textlink="">
      <xdr:nvSpPr>
        <xdr:cNvPr id="6" name="Line 134"/>
        <xdr:cNvSpPr>
          <a:spLocks noChangeShapeType="1"/>
        </xdr:cNvSpPr>
      </xdr:nvSpPr>
      <xdr:spPr bwMode="auto">
        <a:xfrm>
          <a:off x="1162050" y="2171700"/>
          <a:ext cx="6610350" cy="0"/>
        </a:xfrm>
        <a:prstGeom prst="line">
          <a:avLst/>
        </a:prstGeom>
        <a:noFill/>
        <a:ln w="9525">
          <a:solidFill>
            <a:srgbClr val="00FF00"/>
          </a:solidFill>
          <a:round/>
          <a:headEnd/>
          <a:tailEnd/>
        </a:ln>
      </xdr:spPr>
    </xdr:sp>
    <xdr:clientData/>
  </xdr:twoCellAnchor>
  <xdr:twoCellAnchor>
    <xdr:from>
      <xdr:col>1</xdr:col>
      <xdr:colOff>339725</xdr:colOff>
      <xdr:row>20</xdr:row>
      <xdr:rowOff>3175</xdr:rowOff>
    </xdr:from>
    <xdr:to>
      <xdr:col>11</xdr:col>
      <xdr:colOff>215900</xdr:colOff>
      <xdr:row>20</xdr:row>
      <xdr:rowOff>12700</xdr:rowOff>
    </xdr:to>
    <xdr:sp macro="" textlink="">
      <xdr:nvSpPr>
        <xdr:cNvPr id="7" name="Line 132"/>
        <xdr:cNvSpPr>
          <a:spLocks noChangeShapeType="1"/>
        </xdr:cNvSpPr>
      </xdr:nvSpPr>
      <xdr:spPr bwMode="auto">
        <a:xfrm>
          <a:off x="1025525" y="4441825"/>
          <a:ext cx="6734175" cy="95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25</xdr:row>
      <xdr:rowOff>101600</xdr:rowOff>
    </xdr:from>
    <xdr:to>
      <xdr:col>11</xdr:col>
      <xdr:colOff>152400</xdr:colOff>
      <xdr:row>25</xdr:row>
      <xdr:rowOff>111125</xdr:rowOff>
    </xdr:to>
    <xdr:sp macro="" textlink="">
      <xdr:nvSpPr>
        <xdr:cNvPr id="8" name="Line 134"/>
        <xdr:cNvSpPr>
          <a:spLocks noChangeShapeType="1"/>
        </xdr:cNvSpPr>
      </xdr:nvSpPr>
      <xdr:spPr bwMode="auto">
        <a:xfrm flipV="1">
          <a:off x="1028700" y="5492750"/>
          <a:ext cx="6667500" cy="9525"/>
        </a:xfrm>
        <a:prstGeom prst="line">
          <a:avLst/>
        </a:prstGeom>
        <a:noFill/>
        <a:ln w="9525">
          <a:solidFill>
            <a:srgbClr val="00FF00"/>
          </a:solidFill>
          <a:round/>
          <a:headEnd/>
          <a:tailEnd/>
        </a:ln>
      </xdr:spPr>
    </xdr:sp>
    <xdr:clientData/>
  </xdr:twoCellAnchor>
  <xdr:twoCellAnchor>
    <xdr:from>
      <xdr:col>1</xdr:col>
      <xdr:colOff>349250</xdr:colOff>
      <xdr:row>28</xdr:row>
      <xdr:rowOff>25400</xdr:rowOff>
    </xdr:from>
    <xdr:to>
      <xdr:col>11</xdr:col>
      <xdr:colOff>177800</xdr:colOff>
      <xdr:row>28</xdr:row>
      <xdr:rowOff>34925</xdr:rowOff>
    </xdr:to>
    <xdr:sp macro="" textlink="">
      <xdr:nvSpPr>
        <xdr:cNvPr id="9" name="Line 132"/>
        <xdr:cNvSpPr>
          <a:spLocks noChangeShapeType="1"/>
        </xdr:cNvSpPr>
      </xdr:nvSpPr>
      <xdr:spPr bwMode="auto">
        <a:xfrm>
          <a:off x="1035050" y="5988050"/>
          <a:ext cx="6686550" cy="95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10</xdr:col>
      <xdr:colOff>184150</xdr:colOff>
      <xdr:row>1</xdr:row>
      <xdr:rowOff>266700</xdr:rowOff>
    </xdr:from>
    <xdr:to>
      <xdr:col>11</xdr:col>
      <xdr:colOff>215900</xdr:colOff>
      <xdr:row>2</xdr:row>
      <xdr:rowOff>254000</xdr:rowOff>
    </xdr:to>
    <xdr:pic>
      <xdr:nvPicPr>
        <xdr:cNvPr id="20481" name="Picture 1" descr="祝雨培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42150" y="615950"/>
          <a:ext cx="717550" cy="40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56"/>
  <sheetViews>
    <sheetView topLeftCell="A43" workbookViewId="0">
      <selection activeCell="K50" sqref="K50"/>
    </sheetView>
  </sheetViews>
  <sheetFormatPr defaultColWidth="9" defaultRowHeight="15"/>
  <cols>
    <col min="1" max="1" width="6.08203125" style="1" customWidth="1"/>
    <col min="2" max="2" width="10.25" style="1" customWidth="1"/>
    <col min="3" max="3" width="13.83203125" style="1" bestFit="1" customWidth="1"/>
    <col min="4" max="4" width="10.5" style="1" bestFit="1" customWidth="1"/>
    <col min="5" max="5" width="9.25" style="1" customWidth="1"/>
    <col min="6" max="6" width="10.75" style="1" customWidth="1"/>
    <col min="7" max="8" width="9.5" style="1" bestFit="1" customWidth="1"/>
    <col min="9" max="9" width="7.83203125" style="1" customWidth="1"/>
    <col min="10" max="10" width="9.83203125" style="1" customWidth="1"/>
    <col min="11" max="11" width="10.5" style="1" bestFit="1" customWidth="1"/>
    <col min="12" max="12" width="10" style="1" customWidth="1"/>
    <col min="13" max="16384" width="9" style="1"/>
  </cols>
  <sheetData>
    <row r="1" spans="1:15" ht="20.149999999999999" customHeight="1">
      <c r="A1" s="71" t="s">
        <v>20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5" ht="24">
      <c r="A2" s="72" t="s">
        <v>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5" ht="20.149999999999999" customHeight="1">
      <c r="A3" s="74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5" ht="20.149999999999999" customHeight="1">
      <c r="A4" s="69" t="s">
        <v>39</v>
      </c>
      <c r="B4" s="70"/>
      <c r="C4" s="70"/>
      <c r="D4" s="70"/>
      <c r="E4" s="70"/>
      <c r="F4" s="70"/>
      <c r="G4" s="70"/>
      <c r="H4" s="38"/>
      <c r="I4" s="38"/>
      <c r="J4" s="6"/>
      <c r="K4" s="6"/>
      <c r="L4" s="6"/>
    </row>
    <row r="5" spans="1:15" ht="20.149999999999999" customHeight="1">
      <c r="A5" s="69" t="s">
        <v>37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5" ht="20.149999999999999" customHeight="1">
      <c r="A6" s="69" t="s">
        <v>38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5" ht="20.149999999999999" customHeight="1">
      <c r="A7" s="7" t="s">
        <v>0</v>
      </c>
      <c r="B7" s="8"/>
      <c r="C7" s="8"/>
      <c r="D7" s="8"/>
      <c r="E7" s="8"/>
      <c r="F7" s="57" t="s">
        <v>26</v>
      </c>
      <c r="G7" s="58"/>
      <c r="H7" s="58"/>
      <c r="I7" s="58"/>
      <c r="J7" s="58"/>
      <c r="K7" s="58"/>
      <c r="L7" s="6"/>
    </row>
    <row r="8" spans="1:15" ht="19.5" customHeight="1">
      <c r="A8" s="42" t="s">
        <v>29</v>
      </c>
      <c r="B8" s="9" t="s">
        <v>2</v>
      </c>
      <c r="C8" s="10" t="s">
        <v>27</v>
      </c>
      <c r="D8" s="10" t="s">
        <v>28</v>
      </c>
      <c r="E8" s="42" t="s">
        <v>29</v>
      </c>
      <c r="F8" s="9" t="s">
        <v>2</v>
      </c>
      <c r="G8" s="10" t="s">
        <v>27</v>
      </c>
      <c r="H8" s="10" t="s">
        <v>28</v>
      </c>
      <c r="I8" s="42" t="s">
        <v>29</v>
      </c>
      <c r="J8" s="9" t="s">
        <v>2</v>
      </c>
      <c r="K8" s="10" t="s">
        <v>27</v>
      </c>
      <c r="L8" s="10" t="s">
        <v>28</v>
      </c>
    </row>
    <row r="9" spans="1:15" s="5" customFormat="1" ht="16.5" customHeight="1">
      <c r="A9" s="10">
        <v>1</v>
      </c>
      <c r="B9" s="10" t="s">
        <v>101</v>
      </c>
      <c r="C9" s="43">
        <v>1000.008</v>
      </c>
      <c r="D9" s="43">
        <f>ABS(C10-C9)</f>
        <v>2.0000000000663931E-3</v>
      </c>
      <c r="E9" s="10">
        <v>17</v>
      </c>
      <c r="F9" s="25" t="s">
        <v>102</v>
      </c>
      <c r="G9" s="43">
        <v>1000.006</v>
      </c>
      <c r="H9" s="43">
        <f>ABS(G10-G9)</f>
        <v>9.9999999997635314E-4</v>
      </c>
      <c r="I9" s="10">
        <v>33</v>
      </c>
      <c r="J9" s="25" t="s">
        <v>77</v>
      </c>
      <c r="K9" s="43">
        <v>1000.008</v>
      </c>
      <c r="L9" s="43">
        <f t="shared" ref="L9:L23" si="0">ABS(K10-K9)</f>
        <v>3.0000000000427463E-3</v>
      </c>
      <c r="N9" s="22"/>
      <c r="O9" s="23"/>
    </row>
    <row r="10" spans="1:15" s="5" customFormat="1" ht="15.75" customHeight="1">
      <c r="A10" s="10">
        <v>2</v>
      </c>
      <c r="B10" s="10" t="s">
        <v>103</v>
      </c>
      <c r="C10" s="43">
        <v>1000.006</v>
      </c>
      <c r="D10" s="43">
        <f t="shared" ref="D10:D23" si="1">ABS(C11-C10)</f>
        <v>9.9999999997635314E-4</v>
      </c>
      <c r="E10" s="10">
        <v>18</v>
      </c>
      <c r="F10" s="25" t="s">
        <v>104</v>
      </c>
      <c r="G10" s="43">
        <v>1000.0069999999999</v>
      </c>
      <c r="H10" s="43">
        <f t="shared" ref="H10:H23" si="2">ABS(G11-G10)</f>
        <v>1.9999999999527063E-3</v>
      </c>
      <c r="I10" s="10">
        <v>34</v>
      </c>
      <c r="J10" s="25" t="s">
        <v>78</v>
      </c>
      <c r="K10" s="43">
        <v>1000.005</v>
      </c>
      <c r="L10" s="43">
        <f t="shared" si="0"/>
        <v>3.0000000000427463E-3</v>
      </c>
      <c r="N10" s="22"/>
      <c r="O10" s="23"/>
    </row>
    <row r="11" spans="1:15" s="5" customFormat="1" ht="15" customHeight="1">
      <c r="A11" s="10">
        <v>3</v>
      </c>
      <c r="B11" s="10" t="s">
        <v>105</v>
      </c>
      <c r="C11" s="43">
        <v>1000.005</v>
      </c>
      <c r="D11" s="43">
        <f t="shared" si="1"/>
        <v>1.9999999999527063E-3</v>
      </c>
      <c r="E11" s="10">
        <v>19</v>
      </c>
      <c r="F11" s="25" t="s">
        <v>106</v>
      </c>
      <c r="G11" s="43">
        <v>1000.005</v>
      </c>
      <c r="H11" s="43">
        <f t="shared" si="2"/>
        <v>3.0000000000427463E-3</v>
      </c>
      <c r="I11" s="10">
        <v>35</v>
      </c>
      <c r="J11" s="36" t="s">
        <v>79</v>
      </c>
      <c r="K11" s="43">
        <v>1000.002</v>
      </c>
      <c r="L11" s="43">
        <f t="shared" si="0"/>
        <v>4.9999999999954525E-3</v>
      </c>
      <c r="N11" s="22"/>
      <c r="O11" s="23"/>
    </row>
    <row r="12" spans="1:15" s="5" customFormat="1" ht="14.25" customHeight="1">
      <c r="A12" s="10">
        <v>4</v>
      </c>
      <c r="B12" s="10" t="s">
        <v>107</v>
      </c>
      <c r="C12" s="43">
        <v>1000.0069999999999</v>
      </c>
      <c r="D12" s="43">
        <f t="shared" si="1"/>
        <v>9.9999999997635314E-4</v>
      </c>
      <c r="E12" s="10">
        <v>20</v>
      </c>
      <c r="F12" s="35" t="s">
        <v>108</v>
      </c>
      <c r="G12" s="43">
        <v>1000.008</v>
      </c>
      <c r="H12" s="43">
        <f t="shared" si="2"/>
        <v>2.0000000000663931E-3</v>
      </c>
      <c r="I12" s="10">
        <v>36</v>
      </c>
      <c r="J12" s="35" t="s">
        <v>80</v>
      </c>
      <c r="K12" s="43">
        <v>1000.0069999999999</v>
      </c>
      <c r="L12" s="43">
        <f t="shared" si="0"/>
        <v>1.00000000009004E-3</v>
      </c>
      <c r="N12" s="22" t="s">
        <v>3</v>
      </c>
      <c r="O12" s="23" t="s">
        <v>4</v>
      </c>
    </row>
    <row r="13" spans="1:15" s="5" customFormat="1" ht="15.75" customHeight="1">
      <c r="A13" s="10">
        <v>5</v>
      </c>
      <c r="B13" s="10" t="s">
        <v>109</v>
      </c>
      <c r="C13" s="43">
        <v>1000.006</v>
      </c>
      <c r="D13" s="43">
        <f t="shared" si="1"/>
        <v>2.0000000000663931E-3</v>
      </c>
      <c r="E13" s="10">
        <v>21</v>
      </c>
      <c r="F13" s="35" t="s">
        <v>110</v>
      </c>
      <c r="G13" s="43">
        <v>1000.006</v>
      </c>
      <c r="H13" s="43">
        <f t="shared" si="2"/>
        <v>2.0000000000663931E-3</v>
      </c>
      <c r="I13" s="10">
        <v>37</v>
      </c>
      <c r="J13" s="35" t="s">
        <v>81</v>
      </c>
      <c r="K13" s="43">
        <v>1000.008</v>
      </c>
      <c r="L13" s="43">
        <f t="shared" si="0"/>
        <v>0</v>
      </c>
      <c r="N13" s="22"/>
      <c r="O13" s="23"/>
    </row>
    <row r="14" spans="1:15" s="5" customFormat="1" ht="15" customHeight="1">
      <c r="A14" s="10">
        <v>6</v>
      </c>
      <c r="B14" s="10" t="s">
        <v>111</v>
      </c>
      <c r="C14" s="43">
        <v>1000.008</v>
      </c>
      <c r="D14" s="43">
        <f t="shared" si="1"/>
        <v>1.00000000009004E-3</v>
      </c>
      <c r="E14" s="10">
        <v>22</v>
      </c>
      <c r="F14" s="35" t="s">
        <v>112</v>
      </c>
      <c r="G14" s="43">
        <v>1000.008</v>
      </c>
      <c r="H14" s="43">
        <f t="shared" si="2"/>
        <v>1.00000000009004E-3</v>
      </c>
      <c r="I14" s="10">
        <v>38</v>
      </c>
      <c r="J14" s="35" t="s">
        <v>82</v>
      </c>
      <c r="K14" s="43">
        <v>1000.008</v>
      </c>
      <c r="L14" s="43">
        <f t="shared" si="0"/>
        <v>4.0000000000190994E-3</v>
      </c>
      <c r="N14" s="22"/>
      <c r="O14" s="23"/>
    </row>
    <row r="15" spans="1:15" s="5" customFormat="1" ht="15" customHeight="1">
      <c r="A15" s="10">
        <v>7</v>
      </c>
      <c r="B15" s="10" t="s">
        <v>113</v>
      </c>
      <c r="C15" s="43">
        <v>1000.0069999999999</v>
      </c>
      <c r="D15" s="43">
        <f t="shared" si="1"/>
        <v>1.9999999999527063E-3</v>
      </c>
      <c r="E15" s="10">
        <v>23</v>
      </c>
      <c r="F15" s="35" t="s">
        <v>114</v>
      </c>
      <c r="G15" s="43">
        <v>1000.0069999999999</v>
      </c>
      <c r="H15" s="43">
        <f t="shared" si="2"/>
        <v>3.9999999999054126E-3</v>
      </c>
      <c r="I15" s="10">
        <v>39</v>
      </c>
      <c r="J15" s="35" t="s">
        <v>83</v>
      </c>
      <c r="K15" s="43">
        <v>1000.004</v>
      </c>
      <c r="L15" s="43">
        <f t="shared" si="0"/>
        <v>9.9999999997635314E-4</v>
      </c>
      <c r="N15" s="22" t="s">
        <v>5</v>
      </c>
      <c r="O15" s="23"/>
    </row>
    <row r="16" spans="1:15" s="5" customFormat="1" ht="14.25" customHeight="1">
      <c r="A16" s="10">
        <v>8</v>
      </c>
      <c r="B16" s="10" t="s">
        <v>115</v>
      </c>
      <c r="C16" s="43">
        <v>1000.005</v>
      </c>
      <c r="D16" s="43">
        <f t="shared" si="1"/>
        <v>9.9999999997635314E-4</v>
      </c>
      <c r="E16" s="10">
        <v>24</v>
      </c>
      <c r="F16" s="35" t="s">
        <v>116</v>
      </c>
      <c r="G16" s="43">
        <v>1000.003</v>
      </c>
      <c r="H16" s="43">
        <f t="shared" si="2"/>
        <v>2.9999999999290594E-3</v>
      </c>
      <c r="I16" s="10">
        <v>40</v>
      </c>
      <c r="J16" s="35" t="s">
        <v>84</v>
      </c>
      <c r="K16" s="43">
        <v>1000.005</v>
      </c>
      <c r="L16" s="43">
        <f t="shared" si="0"/>
        <v>1.9999999999527063E-3</v>
      </c>
      <c r="N16" s="22"/>
      <c r="O16" s="23"/>
    </row>
    <row r="17" spans="1:15" s="5" customFormat="1" ht="15" customHeight="1">
      <c r="A17" s="10">
        <v>9</v>
      </c>
      <c r="B17" s="10" t="s">
        <v>117</v>
      </c>
      <c r="C17" s="43">
        <v>1000.006</v>
      </c>
      <c r="D17" s="43">
        <f t="shared" si="1"/>
        <v>9.9999999997635314E-4</v>
      </c>
      <c r="E17" s="10">
        <v>25</v>
      </c>
      <c r="F17" s="35" t="s">
        <v>85</v>
      </c>
      <c r="G17" s="43">
        <v>1000.006</v>
      </c>
      <c r="H17" s="43">
        <f t="shared" si="2"/>
        <v>9.9999999997635314E-4</v>
      </c>
      <c r="I17" s="10">
        <v>41</v>
      </c>
      <c r="J17" s="35" t="s">
        <v>86</v>
      </c>
      <c r="K17" s="43">
        <v>1000.003</v>
      </c>
      <c r="L17" s="43">
        <f t="shared" si="0"/>
        <v>3.9999999999054126E-3</v>
      </c>
      <c r="N17" s="22"/>
      <c r="O17" s="23"/>
    </row>
    <row r="18" spans="1:15" s="5" customFormat="1" ht="15.75" customHeight="1">
      <c r="A18" s="10">
        <v>10</v>
      </c>
      <c r="B18" s="10" t="s">
        <v>118</v>
      </c>
      <c r="C18" s="43">
        <v>1000.0069999999999</v>
      </c>
      <c r="D18" s="43">
        <f t="shared" si="1"/>
        <v>2.0000000000663931E-3</v>
      </c>
      <c r="E18" s="10">
        <v>26</v>
      </c>
      <c r="F18" s="35" t="s">
        <v>87</v>
      </c>
      <c r="G18" s="43">
        <v>1000.005</v>
      </c>
      <c r="H18" s="43">
        <f t="shared" si="2"/>
        <v>4.0000000000190994E-3</v>
      </c>
      <c r="I18" s="10">
        <v>42</v>
      </c>
      <c r="J18" s="35" t="s">
        <v>88</v>
      </c>
      <c r="K18" s="43">
        <v>1000.0069999999999</v>
      </c>
      <c r="L18" s="43">
        <f t="shared" si="0"/>
        <v>5.9999999999718057E-3</v>
      </c>
      <c r="N18" s="22"/>
      <c r="O18" s="23"/>
    </row>
    <row r="19" spans="1:15" s="5" customFormat="1" ht="15" customHeight="1">
      <c r="A19" s="10">
        <v>11</v>
      </c>
      <c r="B19" s="10" t="s">
        <v>119</v>
      </c>
      <c r="C19" s="43">
        <v>1000.009</v>
      </c>
      <c r="D19" s="43">
        <f t="shared" si="1"/>
        <v>3.0000000000427463E-3</v>
      </c>
      <c r="E19" s="10">
        <v>27</v>
      </c>
      <c r="F19" s="35" t="s">
        <v>89</v>
      </c>
      <c r="G19" s="43">
        <v>1000.009</v>
      </c>
      <c r="H19" s="43">
        <f t="shared" si="2"/>
        <v>7.0000000000618456E-3</v>
      </c>
      <c r="I19" s="10">
        <v>43</v>
      </c>
      <c r="J19" s="35" t="s">
        <v>90</v>
      </c>
      <c r="K19" s="43">
        <v>1000.001</v>
      </c>
      <c r="L19" s="43">
        <f t="shared" si="0"/>
        <v>4.9999999999954525E-3</v>
      </c>
      <c r="N19" s="22"/>
      <c r="O19" s="23"/>
    </row>
    <row r="20" spans="1:15" s="5" customFormat="1" ht="15" customHeight="1">
      <c r="A20" s="10">
        <v>12</v>
      </c>
      <c r="B20" s="10" t="s">
        <v>120</v>
      </c>
      <c r="C20" s="43">
        <v>1000.006</v>
      </c>
      <c r="D20" s="43">
        <f t="shared" si="1"/>
        <v>9.9999999997635314E-4</v>
      </c>
      <c r="E20" s="10">
        <v>28</v>
      </c>
      <c r="F20" s="35" t="s">
        <v>91</v>
      </c>
      <c r="G20" s="43">
        <v>1000.002</v>
      </c>
      <c r="H20" s="43">
        <f t="shared" si="2"/>
        <v>3.0000000000427463E-3</v>
      </c>
      <c r="I20" s="10">
        <v>44</v>
      </c>
      <c r="J20" s="35" t="s">
        <v>92</v>
      </c>
      <c r="K20" s="43">
        <v>1000.006</v>
      </c>
      <c r="L20" s="43">
        <f t="shared" si="0"/>
        <v>4.0000000000190994E-3</v>
      </c>
      <c r="N20" s="22" t="s">
        <v>5</v>
      </c>
      <c r="O20" s="23"/>
    </row>
    <row r="21" spans="1:15" s="5" customFormat="1" ht="14.25" customHeight="1">
      <c r="A21" s="10">
        <v>13</v>
      </c>
      <c r="B21" s="10" t="s">
        <v>121</v>
      </c>
      <c r="C21" s="43">
        <v>1000.005</v>
      </c>
      <c r="D21" s="43">
        <f t="shared" si="1"/>
        <v>1.9999999999527063E-3</v>
      </c>
      <c r="E21" s="10">
        <v>29</v>
      </c>
      <c r="F21" s="35" t="s">
        <v>93</v>
      </c>
      <c r="G21" s="43">
        <v>1000.005</v>
      </c>
      <c r="H21" s="43">
        <f t="shared" si="2"/>
        <v>1.9999999999527063E-3</v>
      </c>
      <c r="I21" s="10">
        <v>45</v>
      </c>
      <c r="J21" s="35" t="s">
        <v>97</v>
      </c>
      <c r="K21" s="43">
        <v>1000.002</v>
      </c>
      <c r="L21" s="43">
        <f t="shared" si="0"/>
        <v>1.00000000009004E-3</v>
      </c>
      <c r="N21" s="22"/>
      <c r="O21" s="23"/>
    </row>
    <row r="22" spans="1:15" s="5" customFormat="1" ht="15" customHeight="1">
      <c r="A22" s="10">
        <v>14</v>
      </c>
      <c r="B22" s="10" t="s">
        <v>122</v>
      </c>
      <c r="C22" s="43">
        <v>1000.003</v>
      </c>
      <c r="D22" s="43">
        <f t="shared" si="1"/>
        <v>2.9999999999290594E-3</v>
      </c>
      <c r="E22" s="10">
        <v>30</v>
      </c>
      <c r="F22" s="35" t="s">
        <v>94</v>
      </c>
      <c r="G22" s="43">
        <v>1000.003</v>
      </c>
      <c r="H22" s="43">
        <f t="shared" si="2"/>
        <v>2.0000000000663931E-3</v>
      </c>
      <c r="I22" s="10">
        <v>46</v>
      </c>
      <c r="J22" s="25" t="s">
        <v>98</v>
      </c>
      <c r="K22" s="43">
        <v>1000.003</v>
      </c>
      <c r="L22" s="43">
        <f t="shared" si="0"/>
        <v>1.9999999999527063E-3</v>
      </c>
      <c r="N22" s="22"/>
      <c r="O22" s="23"/>
    </row>
    <row r="23" spans="1:15" s="5" customFormat="1" ht="17.25" customHeight="1">
      <c r="A23" s="10">
        <v>15</v>
      </c>
      <c r="B23" s="10" t="s">
        <v>123</v>
      </c>
      <c r="C23" s="43">
        <v>1000.006</v>
      </c>
      <c r="D23" s="43">
        <f t="shared" si="1"/>
        <v>0</v>
      </c>
      <c r="E23" s="10">
        <v>31</v>
      </c>
      <c r="F23" s="25" t="s">
        <v>95</v>
      </c>
      <c r="G23" s="43">
        <v>1000.001</v>
      </c>
      <c r="H23" s="43">
        <f t="shared" si="2"/>
        <v>4.9999999999954525E-3</v>
      </c>
      <c r="I23" s="10">
        <v>47</v>
      </c>
      <c r="J23" s="25" t="s">
        <v>99</v>
      </c>
      <c r="K23" s="43">
        <v>1000.005</v>
      </c>
      <c r="L23" s="43">
        <f t="shared" si="0"/>
        <v>1.9999999999527063E-3</v>
      </c>
      <c r="N23" s="22"/>
      <c r="O23" s="23"/>
    </row>
    <row r="24" spans="1:15" s="5" customFormat="1" ht="17.25" customHeight="1">
      <c r="A24" s="10">
        <v>16</v>
      </c>
      <c r="B24" s="25" t="s">
        <v>124</v>
      </c>
      <c r="C24" s="43">
        <v>1000.006</v>
      </c>
      <c r="D24" s="43">
        <f>ABS(G9-C24)</f>
        <v>0</v>
      </c>
      <c r="E24" s="10">
        <v>32</v>
      </c>
      <c r="F24" s="25" t="s">
        <v>96</v>
      </c>
      <c r="G24" s="43">
        <v>1000.006</v>
      </c>
      <c r="H24" s="43">
        <f>ABS(K9-G24)</f>
        <v>2.0000000000663931E-3</v>
      </c>
      <c r="I24" s="10">
        <v>48</v>
      </c>
      <c r="J24" s="35" t="s">
        <v>100</v>
      </c>
      <c r="K24" s="43">
        <v>1000.003</v>
      </c>
      <c r="L24" s="43">
        <f>C26-K24</f>
        <v>4.9999999999954525E-3</v>
      </c>
      <c r="N24" s="22"/>
      <c r="O24" s="23"/>
    </row>
    <row r="25" spans="1:15" s="5" customFormat="1" ht="17.25" customHeight="1">
      <c r="A25" s="22"/>
      <c r="B25" s="55"/>
      <c r="C25" s="23"/>
      <c r="D25" s="23"/>
      <c r="E25" s="22"/>
      <c r="F25" s="55"/>
      <c r="G25" s="23"/>
      <c r="H25" s="23"/>
      <c r="I25" s="22"/>
      <c r="J25" s="56"/>
      <c r="K25" s="23"/>
      <c r="L25" s="23"/>
      <c r="N25" s="22"/>
      <c r="O25" s="23"/>
    </row>
    <row r="26" spans="1:15" s="5" customFormat="1" ht="16.5" customHeight="1">
      <c r="A26" s="10">
        <v>49</v>
      </c>
      <c r="B26" s="10" t="s">
        <v>65</v>
      </c>
      <c r="C26" s="43">
        <v>1000.008</v>
      </c>
      <c r="D26" s="43">
        <f>ABS(C27-C26)</f>
        <v>3.0000000000427463E-3</v>
      </c>
      <c r="E26" s="10">
        <v>65</v>
      </c>
      <c r="F26" s="35" t="s">
        <v>45</v>
      </c>
      <c r="G26" s="43">
        <v>1000.005</v>
      </c>
      <c r="H26" s="43">
        <f>ABS(G27-G26)</f>
        <v>1.9999999999527063E-3</v>
      </c>
      <c r="I26" s="10">
        <v>81</v>
      </c>
      <c r="J26" s="25" t="s">
        <v>44</v>
      </c>
      <c r="K26" s="43">
        <v>1000.002</v>
      </c>
      <c r="L26" s="43">
        <f t="shared" ref="L26:L28" si="3">ABS(K27-K26)</f>
        <v>4.0000000000190994E-3</v>
      </c>
      <c r="N26" s="22"/>
      <c r="O26" s="23"/>
    </row>
    <row r="27" spans="1:15" s="5" customFormat="1" ht="15.75" customHeight="1">
      <c r="A27" s="10">
        <v>50</v>
      </c>
      <c r="B27" s="10" t="s">
        <v>66</v>
      </c>
      <c r="C27" s="43">
        <v>1000.005</v>
      </c>
      <c r="D27" s="43">
        <f>ABS(C28-C27)</f>
        <v>0</v>
      </c>
      <c r="E27" s="10">
        <v>66</v>
      </c>
      <c r="F27" s="25" t="s">
        <v>46</v>
      </c>
      <c r="G27" s="43">
        <v>1000.0069999999999</v>
      </c>
      <c r="H27" s="43">
        <f>ABS(G28-G27)</f>
        <v>2.0000000000663931E-3</v>
      </c>
      <c r="I27" s="10">
        <v>82</v>
      </c>
      <c r="J27" s="25" t="s">
        <v>43</v>
      </c>
      <c r="K27" s="43">
        <v>1000.006</v>
      </c>
      <c r="L27" s="43">
        <f t="shared" si="3"/>
        <v>2.9999999999290594E-3</v>
      </c>
      <c r="N27" s="22"/>
      <c r="O27" s="23"/>
    </row>
    <row r="28" spans="1:15" s="5" customFormat="1" ht="15" customHeight="1">
      <c r="A28" s="10">
        <v>51</v>
      </c>
      <c r="B28" s="10" t="s">
        <v>67</v>
      </c>
      <c r="C28" s="43">
        <v>1000.005</v>
      </c>
      <c r="D28" s="43">
        <f>ABS(C29-C28)</f>
        <v>9.9999999997635314E-4</v>
      </c>
      <c r="E28" s="10">
        <v>67</v>
      </c>
      <c r="F28" s="25" t="s">
        <v>47</v>
      </c>
      <c r="G28" s="43">
        <v>1000.009</v>
      </c>
      <c r="H28" s="43">
        <f>ABS(G29-G28)</f>
        <v>9.9999999997635314E-4</v>
      </c>
      <c r="I28" s="10">
        <v>83</v>
      </c>
      <c r="J28" s="35" t="s">
        <v>42</v>
      </c>
      <c r="K28" s="43">
        <v>1000.003</v>
      </c>
      <c r="L28" s="43">
        <f t="shared" si="3"/>
        <v>3.9999999999054126E-3</v>
      </c>
      <c r="N28" s="22"/>
      <c r="O28" s="23"/>
    </row>
    <row r="29" spans="1:15" s="5" customFormat="1" ht="14.25" customHeight="1">
      <c r="A29" s="10">
        <v>52</v>
      </c>
      <c r="B29" s="25" t="s">
        <v>68</v>
      </c>
      <c r="C29" s="43">
        <v>1000.006</v>
      </c>
      <c r="D29" s="43">
        <f>ABS(C30-C29)</f>
        <v>0</v>
      </c>
      <c r="E29" s="10">
        <v>68</v>
      </c>
      <c r="F29" s="25" t="s">
        <v>64</v>
      </c>
      <c r="G29" s="43">
        <v>1000.008</v>
      </c>
      <c r="H29" s="43">
        <f>ABS(G30-G29)</f>
        <v>2.0000000000663931E-3</v>
      </c>
      <c r="I29" s="10">
        <v>84</v>
      </c>
      <c r="J29" s="35" t="s">
        <v>41</v>
      </c>
      <c r="K29" s="43">
        <v>1000.0069999999999</v>
      </c>
      <c r="L29" s="43"/>
      <c r="N29" s="22" t="s">
        <v>3</v>
      </c>
      <c r="O29" s="23" t="s">
        <v>4</v>
      </c>
    </row>
    <row r="30" spans="1:15" s="5" customFormat="1" ht="15.75" customHeight="1">
      <c r="A30" s="10">
        <v>53</v>
      </c>
      <c r="B30" s="25" t="s">
        <v>69</v>
      </c>
      <c r="C30" s="43">
        <v>1000.006</v>
      </c>
      <c r="D30" s="43">
        <f t="shared" ref="D30:D40" si="4">ABS(C31-C30)</f>
        <v>9.9999999997635314E-4</v>
      </c>
      <c r="E30" s="10">
        <v>69</v>
      </c>
      <c r="F30" s="25" t="s">
        <v>48</v>
      </c>
      <c r="G30" s="43">
        <v>1000.006</v>
      </c>
      <c r="H30" s="43">
        <f t="shared" ref="H30:H40" si="5">ABS(G31-G30)</f>
        <v>3.0000000000427463E-3</v>
      </c>
      <c r="I30" s="10"/>
      <c r="J30" s="35"/>
      <c r="K30" s="43"/>
      <c r="L30" s="43"/>
      <c r="N30" s="22"/>
      <c r="O30" s="23"/>
    </row>
    <row r="31" spans="1:15" s="5" customFormat="1" ht="15" customHeight="1">
      <c r="A31" s="10">
        <v>54</v>
      </c>
      <c r="B31" s="25" t="s">
        <v>70</v>
      </c>
      <c r="C31" s="43">
        <v>1000.0069999999999</v>
      </c>
      <c r="D31" s="43">
        <f t="shared" si="4"/>
        <v>0</v>
      </c>
      <c r="E31" s="10">
        <v>70</v>
      </c>
      <c r="F31" s="36" t="s">
        <v>49</v>
      </c>
      <c r="G31" s="43">
        <v>1000.009</v>
      </c>
      <c r="H31" s="43">
        <f t="shared" si="5"/>
        <v>2.0000000000663931E-3</v>
      </c>
      <c r="I31" s="10"/>
      <c r="J31" s="35"/>
      <c r="K31" s="43"/>
      <c r="L31" s="43"/>
      <c r="N31" s="22"/>
      <c r="O31" s="23"/>
    </row>
    <row r="32" spans="1:15" s="5" customFormat="1" ht="15" customHeight="1">
      <c r="A32" s="10">
        <v>55</v>
      </c>
      <c r="B32" s="25" t="s">
        <v>71</v>
      </c>
      <c r="C32" s="43">
        <v>1000.0069999999999</v>
      </c>
      <c r="D32" s="43">
        <f>ABS(C33-C32)</f>
        <v>1.9999999999527063E-3</v>
      </c>
      <c r="E32" s="10">
        <v>71</v>
      </c>
      <c r="F32" s="35" t="s">
        <v>50</v>
      </c>
      <c r="G32" s="43">
        <v>1000.0069999999999</v>
      </c>
      <c r="H32" s="43">
        <f>ABS(G33-G32)</f>
        <v>3.9999999999054126E-3</v>
      </c>
      <c r="I32" s="10"/>
      <c r="J32" s="35"/>
      <c r="K32" s="43"/>
      <c r="L32" s="43"/>
      <c r="N32" s="22" t="s">
        <v>5</v>
      </c>
      <c r="O32" s="23"/>
    </row>
    <row r="33" spans="1:15" s="5" customFormat="1" ht="14.25" customHeight="1">
      <c r="A33" s="10">
        <v>56</v>
      </c>
      <c r="B33" s="35" t="s">
        <v>72</v>
      </c>
      <c r="C33" s="43">
        <v>1000.005</v>
      </c>
      <c r="D33" s="43">
        <f t="shared" si="4"/>
        <v>9.9999999997635314E-4</v>
      </c>
      <c r="E33" s="10">
        <v>72</v>
      </c>
      <c r="F33" s="35" t="s">
        <v>51</v>
      </c>
      <c r="G33" s="43">
        <v>1000.003</v>
      </c>
      <c r="H33" s="43">
        <f t="shared" si="5"/>
        <v>1.00000000009004E-3</v>
      </c>
      <c r="I33" s="10"/>
      <c r="J33" s="35"/>
      <c r="K33" s="43"/>
      <c r="L33" s="43"/>
      <c r="N33" s="22"/>
      <c r="O33" s="23"/>
    </row>
    <row r="34" spans="1:15" s="5" customFormat="1" ht="15" customHeight="1">
      <c r="A34" s="10">
        <v>57</v>
      </c>
      <c r="B34" s="35" t="s">
        <v>73</v>
      </c>
      <c r="C34" s="43">
        <v>1000.006</v>
      </c>
      <c r="D34" s="43">
        <f t="shared" si="4"/>
        <v>2.0000000000663931E-3</v>
      </c>
      <c r="E34" s="10">
        <v>73</v>
      </c>
      <c r="F34" s="35" t="s">
        <v>52</v>
      </c>
      <c r="G34" s="43">
        <v>1000.002</v>
      </c>
      <c r="H34" s="43">
        <f t="shared" si="5"/>
        <v>3.0000000000427463E-3</v>
      </c>
      <c r="I34" s="10"/>
      <c r="J34" s="35"/>
      <c r="K34" s="43"/>
      <c r="L34" s="43"/>
      <c r="N34" s="22"/>
      <c r="O34" s="23"/>
    </row>
    <row r="35" spans="1:15" s="5" customFormat="1" ht="15.75" customHeight="1">
      <c r="A35" s="10">
        <v>58</v>
      </c>
      <c r="B35" s="35" t="s">
        <v>74</v>
      </c>
      <c r="C35" s="43">
        <v>1000.008</v>
      </c>
      <c r="D35" s="43">
        <f t="shared" si="4"/>
        <v>9.9999999997635314E-4</v>
      </c>
      <c r="E35" s="10">
        <v>74</v>
      </c>
      <c r="F35" s="35" t="s">
        <v>53</v>
      </c>
      <c r="G35" s="43">
        <v>1000.005</v>
      </c>
      <c r="H35" s="43">
        <f t="shared" si="5"/>
        <v>4.0000000000190994E-3</v>
      </c>
      <c r="I35" s="10"/>
      <c r="J35" s="35"/>
      <c r="K35" s="43"/>
      <c r="L35" s="43"/>
      <c r="N35" s="22"/>
      <c r="O35" s="23"/>
    </row>
    <row r="36" spans="1:15" s="5" customFormat="1" ht="15" customHeight="1">
      <c r="A36" s="10">
        <v>59</v>
      </c>
      <c r="B36" s="35" t="s">
        <v>75</v>
      </c>
      <c r="C36" s="43">
        <v>1000.009</v>
      </c>
      <c r="D36" s="43">
        <f t="shared" si="4"/>
        <v>3.0000000000427463E-3</v>
      </c>
      <c r="E36" s="10">
        <v>75</v>
      </c>
      <c r="F36" s="35" t="s">
        <v>54</v>
      </c>
      <c r="G36" s="43">
        <v>1000.009</v>
      </c>
      <c r="H36" s="43">
        <f t="shared" si="5"/>
        <v>7.0000000000618456E-3</v>
      </c>
      <c r="I36" s="10"/>
      <c r="J36" s="35"/>
      <c r="K36" s="43"/>
      <c r="L36" s="43"/>
      <c r="N36" s="22"/>
      <c r="O36" s="23"/>
    </row>
    <row r="37" spans="1:15" s="5" customFormat="1" ht="15" customHeight="1">
      <c r="A37" s="10">
        <v>60</v>
      </c>
      <c r="B37" s="35" t="s">
        <v>76</v>
      </c>
      <c r="C37" s="43">
        <v>1000.006</v>
      </c>
      <c r="D37" s="43">
        <f t="shared" si="4"/>
        <v>1.9999999999527063E-3</v>
      </c>
      <c r="E37" s="10">
        <v>76</v>
      </c>
      <c r="F37" s="35" t="s">
        <v>55</v>
      </c>
      <c r="G37" s="43">
        <v>1000.002</v>
      </c>
      <c r="H37" s="43">
        <f t="shared" si="5"/>
        <v>4.9999999999954525E-3</v>
      </c>
      <c r="I37" s="10"/>
      <c r="J37" s="35"/>
      <c r="K37" s="43"/>
      <c r="L37" s="43"/>
      <c r="N37" s="22" t="s">
        <v>5</v>
      </c>
      <c r="O37" s="23"/>
    </row>
    <row r="38" spans="1:15" s="5" customFormat="1" ht="14.25" customHeight="1">
      <c r="A38" s="10">
        <v>61</v>
      </c>
      <c r="B38" s="35" t="s">
        <v>56</v>
      </c>
      <c r="C38" s="43">
        <v>1000.004</v>
      </c>
      <c r="D38" s="43">
        <f t="shared" si="4"/>
        <v>9.9999999997635314E-4</v>
      </c>
      <c r="E38" s="10">
        <v>77</v>
      </c>
      <c r="F38" s="35" t="s">
        <v>57</v>
      </c>
      <c r="G38" s="43">
        <v>1000.0069999999999</v>
      </c>
      <c r="H38" s="43">
        <f t="shared" si="5"/>
        <v>3.9999999999054126E-3</v>
      </c>
      <c r="I38" s="10"/>
      <c r="J38" s="35"/>
      <c r="K38" s="43"/>
      <c r="L38" s="43"/>
      <c r="N38" s="22"/>
      <c r="O38" s="23"/>
    </row>
    <row r="39" spans="1:15" s="5" customFormat="1" ht="15" customHeight="1">
      <c r="A39" s="10">
        <v>62</v>
      </c>
      <c r="B39" s="35" t="s">
        <v>58</v>
      </c>
      <c r="C39" s="43">
        <v>1000.003</v>
      </c>
      <c r="D39" s="43">
        <f t="shared" si="4"/>
        <v>3.9999999999054126E-3</v>
      </c>
      <c r="E39" s="10">
        <v>78</v>
      </c>
      <c r="F39" s="35" t="s">
        <v>59</v>
      </c>
      <c r="G39" s="43">
        <v>1000.003</v>
      </c>
      <c r="H39" s="43">
        <f t="shared" si="5"/>
        <v>2.0000000000663931E-3</v>
      </c>
      <c r="I39" s="10"/>
      <c r="J39" s="25"/>
      <c r="K39" s="43"/>
      <c r="L39" s="43"/>
      <c r="N39" s="22"/>
      <c r="O39" s="23"/>
    </row>
    <row r="40" spans="1:15" s="5" customFormat="1" ht="17.25" customHeight="1">
      <c r="A40" s="10">
        <v>63</v>
      </c>
      <c r="B40" s="35" t="s">
        <v>60</v>
      </c>
      <c r="C40" s="43">
        <v>1000.0069999999999</v>
      </c>
      <c r="D40" s="43">
        <f t="shared" si="4"/>
        <v>9.9999999997635314E-4</v>
      </c>
      <c r="E40" s="10">
        <v>79</v>
      </c>
      <c r="F40" s="35" t="s">
        <v>61</v>
      </c>
      <c r="G40" s="43">
        <v>1000.001</v>
      </c>
      <c r="H40" s="43">
        <f t="shared" si="5"/>
        <v>4.0000000000190994E-3</v>
      </c>
      <c r="I40" s="10"/>
      <c r="J40" s="25"/>
      <c r="K40" s="43"/>
      <c r="L40" s="43"/>
      <c r="N40" s="22"/>
      <c r="O40" s="23"/>
    </row>
    <row r="41" spans="1:15" s="5" customFormat="1" ht="17.25" customHeight="1">
      <c r="A41" s="10">
        <v>64</v>
      </c>
      <c r="B41" s="35" t="s">
        <v>62</v>
      </c>
      <c r="C41" s="43">
        <v>1000.006</v>
      </c>
      <c r="D41" s="43">
        <f>ABS(G26-C41)</f>
        <v>9.9999999997635314E-4</v>
      </c>
      <c r="E41" s="10">
        <v>80</v>
      </c>
      <c r="F41" s="35" t="s">
        <v>63</v>
      </c>
      <c r="G41" s="43">
        <v>1000.005</v>
      </c>
      <c r="H41" s="43">
        <f>ABS(K26-G41)</f>
        <v>3.0000000000427463E-3</v>
      </c>
      <c r="I41" s="10"/>
      <c r="J41" s="35"/>
      <c r="K41" s="43"/>
      <c r="L41" s="43"/>
      <c r="N41" s="22"/>
      <c r="O41" s="23"/>
    </row>
    <row r="42" spans="1:15" s="5" customFormat="1" ht="23.25" customHeight="1">
      <c r="A42" s="45"/>
      <c r="B42" s="46"/>
      <c r="C42" s="47">
        <f>AVERAGE(C9:C24,G9:G24,K9:K24,C26:C41,G26:G41,K26:K29)</f>
        <v>1000.005571428571</v>
      </c>
      <c r="D42" s="48"/>
      <c r="E42" s="48"/>
      <c r="F42" s="48"/>
      <c r="G42" s="48"/>
      <c r="H42" s="48"/>
      <c r="I42" s="48"/>
      <c r="J42" s="49"/>
      <c r="K42" s="50">
        <f>AVERAGE(D9:D24,H9:H24,L9:L24,D26:D41,H26:H41,L26:L28)</f>
        <v>2.3975903614479855E-3</v>
      </c>
      <c r="L42" s="24"/>
      <c r="M42" s="2"/>
      <c r="N42" s="22"/>
      <c r="O42" s="23"/>
    </row>
    <row r="43" spans="1:15" s="5" customFormat="1" ht="23.25" customHeight="1">
      <c r="A43" s="59" t="s">
        <v>6</v>
      </c>
      <c r="B43" s="60"/>
      <c r="C43" s="26" t="s">
        <v>22</v>
      </c>
      <c r="D43" s="27">
        <v>2.66</v>
      </c>
      <c r="E43" s="49"/>
      <c r="F43" s="26" t="s">
        <v>23</v>
      </c>
      <c r="G43" s="27">
        <v>3.2669999999999999</v>
      </c>
      <c r="H43" s="26"/>
      <c r="I43" s="49"/>
      <c r="J43" s="26" t="s">
        <v>24</v>
      </c>
      <c r="K43" s="51">
        <v>0</v>
      </c>
      <c r="L43" s="52"/>
      <c r="M43" s="2"/>
      <c r="N43" s="22"/>
      <c r="O43" s="23"/>
    </row>
    <row r="44" spans="1:15" s="2" customFormat="1" ht="18" customHeight="1">
      <c r="A44" s="11"/>
      <c r="B44" s="67" t="s">
        <v>21</v>
      </c>
      <c r="C44" s="68"/>
      <c r="D44" s="41"/>
      <c r="E44" s="41"/>
      <c r="M44" s="1"/>
    </row>
    <row r="45" spans="1:15" s="2" customFormat="1" ht="20.149999999999999" customHeight="1">
      <c r="A45" s="12" t="s">
        <v>8</v>
      </c>
      <c r="B45" s="29" t="s">
        <v>9</v>
      </c>
      <c r="D45" s="44">
        <f>C42</f>
        <v>1000.005571428571</v>
      </c>
      <c r="G45" s="14"/>
      <c r="H45" s="14"/>
      <c r="I45" s="14"/>
      <c r="M45" s="1"/>
    </row>
    <row r="46" spans="1:15" ht="29.25" customHeight="1">
      <c r="A46" s="12" t="s">
        <v>10</v>
      </c>
      <c r="B46" s="29" t="s">
        <v>11</v>
      </c>
      <c r="C46" s="13"/>
      <c r="D46" s="53">
        <f>SUM(C42+D43*K42)</f>
        <v>1000.0119490189325</v>
      </c>
      <c r="E46" s="13"/>
      <c r="G46" s="14"/>
      <c r="H46" s="14"/>
      <c r="I46" s="14"/>
      <c r="J46" s="16"/>
      <c r="K46" s="16"/>
      <c r="L46" s="37"/>
    </row>
    <row r="47" spans="1:15" ht="29.25" customHeight="1">
      <c r="A47" s="12" t="s">
        <v>12</v>
      </c>
      <c r="B47" s="29" t="s">
        <v>13</v>
      </c>
      <c r="D47" s="53">
        <f>SUM(C42-D43*K42)</f>
        <v>999.99919383820952</v>
      </c>
      <c r="G47" s="14"/>
      <c r="H47" s="14"/>
      <c r="I47" s="14"/>
      <c r="J47" s="17"/>
      <c r="K47" s="17"/>
      <c r="L47" s="17"/>
    </row>
    <row r="48" spans="1:15" ht="18.75" customHeight="1">
      <c r="A48" s="18" t="s">
        <v>1</v>
      </c>
      <c r="B48" s="31" t="s">
        <v>7</v>
      </c>
      <c r="F48" s="19"/>
      <c r="G48" s="2"/>
      <c r="H48" s="2"/>
      <c r="I48" s="2"/>
      <c r="J48" s="2"/>
      <c r="K48" s="2"/>
      <c r="L48" s="2"/>
    </row>
    <row r="49" spans="1:12" ht="20.149999999999999" customHeight="1">
      <c r="A49" s="20" t="s">
        <v>14</v>
      </c>
      <c r="B49" s="30" t="s">
        <v>15</v>
      </c>
      <c r="D49" s="54">
        <f>K42</f>
        <v>2.3975903614479855E-3</v>
      </c>
      <c r="G49" s="14"/>
      <c r="H49" s="14"/>
      <c r="I49" s="14"/>
      <c r="J49" s="2"/>
      <c r="K49" s="2"/>
      <c r="L49" s="2"/>
    </row>
    <row r="50" spans="1:12" ht="20.149999999999999" customHeight="1">
      <c r="A50" s="12" t="s">
        <v>10</v>
      </c>
      <c r="B50" s="29" t="s">
        <v>11</v>
      </c>
      <c r="D50" s="54">
        <f>SUM(G43*K42)</f>
        <v>7.8329277108505676E-3</v>
      </c>
      <c r="G50" s="14"/>
      <c r="H50" s="14"/>
      <c r="I50" s="14"/>
      <c r="J50" s="21"/>
      <c r="K50" s="2"/>
      <c r="L50" s="37"/>
    </row>
    <row r="51" spans="1:12" ht="20.149999999999999" customHeight="1">
      <c r="A51" s="12" t="s">
        <v>12</v>
      </c>
      <c r="B51" s="29" t="s">
        <v>13</v>
      </c>
      <c r="D51" s="4">
        <f>SUM(K43*K42)</f>
        <v>0</v>
      </c>
      <c r="G51" s="14"/>
      <c r="H51" s="14"/>
      <c r="I51" s="14"/>
      <c r="J51" s="2"/>
      <c r="K51" s="2"/>
      <c r="L51" s="37"/>
    </row>
    <row r="52" spans="1:12" ht="30" customHeight="1">
      <c r="A52" s="63" t="s">
        <v>16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2" ht="31.5" customHeight="1">
      <c r="A53" s="65" t="s">
        <v>40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</row>
    <row r="54" spans="1:12" ht="20.149999999999999" customHeight="1">
      <c r="B54" s="61" t="s">
        <v>19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</row>
    <row r="55" spans="1:12" ht="60.75" customHeight="1"/>
    <row r="56" spans="1:12" ht="20.149999999999999" customHeight="1"/>
  </sheetData>
  <mergeCells count="12">
    <mergeCell ref="A6:L6"/>
    <mergeCell ref="A5:L5"/>
    <mergeCell ref="A1:L1"/>
    <mergeCell ref="A2:L2"/>
    <mergeCell ref="A3:L3"/>
    <mergeCell ref="A4:G4"/>
    <mergeCell ref="F7:K7"/>
    <mergeCell ref="A43:B43"/>
    <mergeCell ref="B54:L54"/>
    <mergeCell ref="A52:L52"/>
    <mergeCell ref="A53:L53"/>
    <mergeCell ref="B44:C44"/>
  </mergeCells>
  <phoneticPr fontId="14" type="noConversion"/>
  <pageMargins left="0.9055118110236221" right="0.74803149606299213" top="0.39370078740157483" bottom="0.31496062992125984" header="0.51181102362204722" footer="0.51181102362204722"/>
  <pageSetup paperSize="9" orientation="landscape" r:id="rId1"/>
  <headerFooter alignWithMargins="0"/>
  <drawing r:id="rId2"/>
  <legacyDrawing r:id="rId3"/>
  <oleObjects>
    <oleObject progId="Equation.3" shapeId="19461" r:id="rId4"/>
    <oleObject progId="Equation.3" shapeId="19462" r:id="rId5"/>
    <oleObject progId="Equation.3" shapeId="19464" r:id="rId6"/>
    <oleObject progId="Equation.3" shapeId="19466" r:id="rId7"/>
    <oleObject progId="Equation.3" shapeId="19467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28"/>
  <sheetViews>
    <sheetView tabSelected="1" workbookViewId="0">
      <selection activeCell="O4" sqref="O4"/>
    </sheetView>
  </sheetViews>
  <sheetFormatPr defaultColWidth="9" defaultRowHeight="15"/>
  <cols>
    <col min="12" max="12" width="6.25" customWidth="1"/>
    <col min="13" max="13" width="11.08203125" customWidth="1"/>
  </cols>
  <sheetData>
    <row r="1" spans="1:14" ht="27.7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1" customFormat="1" ht="33" customHeight="1">
      <c r="A2" s="76" t="s">
        <v>36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s="1" customFormat="1" ht="21.75" customHeight="1">
      <c r="A3" s="40"/>
      <c r="B3" s="40"/>
      <c r="C3" s="40"/>
      <c r="D3" s="40"/>
      <c r="E3" s="78" t="s">
        <v>17</v>
      </c>
      <c r="F3" s="78"/>
      <c r="G3" s="78"/>
      <c r="H3" s="78"/>
      <c r="I3" s="40"/>
      <c r="J3" s="40"/>
      <c r="K3" s="40"/>
      <c r="L3" s="40"/>
      <c r="M3" s="40"/>
    </row>
    <row r="5" spans="1:14">
      <c r="M5" s="2"/>
    </row>
    <row r="7" spans="1:14">
      <c r="M7" s="32" t="s">
        <v>34</v>
      </c>
      <c r="N7" s="28"/>
    </row>
    <row r="8" spans="1:14">
      <c r="M8" s="1"/>
      <c r="N8" s="15"/>
    </row>
    <row r="9" spans="1:14">
      <c r="M9" s="2"/>
      <c r="N9" s="15"/>
    </row>
    <row r="10" spans="1:14">
      <c r="M10" s="33" t="s">
        <v>33</v>
      </c>
    </row>
    <row r="11" spans="1:14">
      <c r="M11" s="3"/>
    </row>
    <row r="13" spans="1:14">
      <c r="M13" s="32" t="s">
        <v>30</v>
      </c>
    </row>
    <row r="14" spans="1:14">
      <c r="M14" s="2"/>
    </row>
    <row r="17" spans="5:13" ht="20.25" customHeight="1">
      <c r="E17" s="78" t="s">
        <v>17</v>
      </c>
      <c r="F17" s="79"/>
      <c r="G17" s="79"/>
      <c r="H17" s="79"/>
      <c r="I17" s="79"/>
      <c r="M17" s="1"/>
    </row>
    <row r="18" spans="5:13" ht="22.5" customHeight="1">
      <c r="M18" s="1"/>
    </row>
    <row r="22" spans="5:13">
      <c r="M22" s="32" t="s">
        <v>32</v>
      </c>
    </row>
    <row r="23" spans="5:13">
      <c r="M23" s="39"/>
    </row>
    <row r="25" spans="5:13">
      <c r="M25" s="34" t="s">
        <v>31</v>
      </c>
    </row>
    <row r="26" spans="5:13">
      <c r="M26" s="1"/>
    </row>
    <row r="27" spans="5:13">
      <c r="M27" s="1"/>
    </row>
    <row r="28" spans="5:13">
      <c r="M28" s="2" t="s">
        <v>18</v>
      </c>
    </row>
  </sheetData>
  <mergeCells count="4">
    <mergeCell ref="A1:M1"/>
    <mergeCell ref="A2:M2"/>
    <mergeCell ref="E3:H3"/>
    <mergeCell ref="E17:I17"/>
  </mergeCells>
  <phoneticPr fontId="14" type="noConversion"/>
  <pageMargins left="0.98402777777777795" right="0.47152777777777799" top="0.59027777777777801" bottom="0.43263888888888902" header="0.51180555555555596" footer="0.5118055555555559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1A</vt:lpstr>
      <vt:lpstr>1B </vt:lpstr>
      <vt:lpstr>'1A'!Print_Titles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2020-09-11T13:04:42Z</cp:lastPrinted>
  <dcterms:created xsi:type="dcterms:W3CDTF">1996-12-17T01:32:00Z</dcterms:created>
  <dcterms:modified xsi:type="dcterms:W3CDTF">2021-09-24T12:21:59Z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