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717" windowHeight="5340"/>
  </bookViews>
  <sheets>
    <sheet name="1A" sheetId="1" r:id="rId1"/>
    <sheet name="1B" sheetId="2" r:id="rId2"/>
    <sheet name="Sheet1" sheetId="3" r:id="rId3"/>
  </sheets>
  <definedNames>
    <definedName name="_xlnm.Print_Titles" localSheetId="0">'1A'!$1:$2</definedName>
  </definedNames>
  <calcPr calcId="144525"/>
</workbook>
</file>

<file path=xl/sharedStrings.xml><?xml version="1.0" encoding="utf-8"?>
<sst xmlns="http://schemas.openxmlformats.org/spreadsheetml/2006/main" count="77" uniqueCount="62">
  <si>
    <t>江苏金泰堡机械制造有限公司</t>
  </si>
  <si>
    <t>一、布氏硬度计测量过程监视统计记录表</t>
  </si>
  <si>
    <t xml:space="preserve"> </t>
  </si>
  <si>
    <r>
      <rPr>
        <sz val="12"/>
        <rFont val="宋体"/>
        <charset val="134"/>
      </rPr>
      <t>测量过程名称：铝筒硬度检测</t>
    </r>
    <r>
      <rPr>
        <sz val="12"/>
        <rFont val="Times New Roman"/>
        <charset val="134"/>
      </rPr>
      <t xml:space="preserve"> </t>
    </r>
  </si>
  <si>
    <t>被测参数：布氏硬度         测量范围：80±5HBW       允差范围：±5HBW</t>
  </si>
  <si>
    <t xml:space="preserve">测量仪器：HBS-3000ET 数显布氏硬度计      测量范围：（5～3000）HBW   </t>
  </si>
  <si>
    <r>
      <rPr>
        <sz val="12"/>
        <rFont val="宋体"/>
        <charset val="134"/>
      </rPr>
      <t>监视方法：统计技术</t>
    </r>
    <r>
      <rPr>
        <sz val="12"/>
        <rFont val="Times New Roman"/>
        <charset val="134"/>
      </rPr>
      <t xml:space="preserve">         </t>
    </r>
  </si>
  <si>
    <t>核查标准：标准硬度块 98.0HBW</t>
  </si>
  <si>
    <t>序号</t>
  </si>
  <si>
    <t>核查</t>
  </si>
  <si>
    <t>观察记录（HBW）</t>
  </si>
  <si>
    <t>R</t>
  </si>
  <si>
    <t>日期</t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</si>
  <si>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1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</si>
  <si>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2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</si>
  <si>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3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</si>
  <si>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4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</si>
  <si>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5</t>
    </r>
  </si>
  <si>
    <t>2021.3.30</t>
  </si>
  <si>
    <t>2021.4.10</t>
  </si>
  <si>
    <t>2021.4.20</t>
  </si>
  <si>
    <t>2021.4.30</t>
  </si>
  <si>
    <t xml:space="preserve">                  </t>
  </si>
  <si>
    <t xml:space="preserve">                          </t>
  </si>
  <si>
    <t>2021.5.10</t>
  </si>
  <si>
    <t>2021.5.20</t>
  </si>
  <si>
    <t>2021.5.30</t>
  </si>
  <si>
    <t xml:space="preserve">                        </t>
  </si>
  <si>
    <t>2021.6.10</t>
  </si>
  <si>
    <t>2021.6.20</t>
  </si>
  <si>
    <t>2021.6.30</t>
  </si>
  <si>
    <t>2021.7.10</t>
  </si>
  <si>
    <t>2021.7.20</t>
  </si>
  <si>
    <t>2021.7.30</t>
  </si>
  <si>
    <t>2021.8.10</t>
  </si>
  <si>
    <t>2021.8.20</t>
  </si>
  <si>
    <t>查表得:</t>
  </si>
  <si>
    <r>
      <rPr>
        <sz val="12"/>
        <rFont val="宋体"/>
        <charset val="134"/>
      </rPr>
      <t>A</t>
    </r>
    <r>
      <rPr>
        <vertAlign val="subscript"/>
        <sz val="12"/>
        <rFont val="宋体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</si>
  <si>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</si>
  <si>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3=</t>
    </r>
  </si>
  <si>
    <t>控制图计算：</t>
  </si>
  <si>
    <r>
      <rPr>
        <sz val="12"/>
        <rFont val="宋体"/>
        <charset val="134"/>
      </rPr>
      <t>中心线</t>
    </r>
    <r>
      <rPr>
        <sz val="12"/>
        <rFont val="Times New Roman"/>
        <charset val="134"/>
      </rPr>
      <t xml:space="preserve"> </t>
    </r>
  </si>
  <si>
    <t xml:space="preserve">  CL=</t>
  </si>
  <si>
    <t>HBW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</si>
  <si>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</si>
  <si>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</si>
  <si>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</si>
  <si>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</si>
  <si>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</si>
  <si>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</si>
  <si>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监视结果评价：</t>
    </r>
  </si>
  <si>
    <t xml:space="preserve">    均值、极差控制图状态正常，铝筒硬度检测测量过程中未出现非正常变异，能满足生产工艺要求。</t>
  </si>
  <si>
    <r>
      <rPr>
        <sz val="20"/>
        <rFont val="Times New Roman"/>
        <charset val="134"/>
      </rPr>
      <t xml:space="preserve">  </t>
    </r>
    <r>
      <rPr>
        <b/>
        <sz val="20"/>
        <rFont val="宋体"/>
        <charset val="134"/>
      </rPr>
      <t>硬度检测过程质控图</t>
    </r>
  </si>
  <si>
    <t>均值控制图</t>
  </si>
  <si>
    <t>UCL=98.135</t>
  </si>
  <si>
    <t>CL=98.043</t>
  </si>
  <si>
    <t>LCL=97.950</t>
  </si>
  <si>
    <t>极差控制图</t>
  </si>
  <si>
    <t>UCL=0.34</t>
  </si>
  <si>
    <t>CL=0.16</t>
  </si>
  <si>
    <t>LCL=0</t>
  </si>
  <si>
    <t>制表人：</t>
  </si>
</sst>
</file>

<file path=xl/styles.xml><?xml version="1.0" encoding="utf-8"?>
<styleSheet xmlns="http://schemas.openxmlformats.org/spreadsheetml/2006/main">
  <numFmts count="11">
    <numFmt numFmtId="176" formatCode="0.0_ "/>
    <numFmt numFmtId="177" formatCode="0.00_ "/>
    <numFmt numFmtId="178" formatCode="0.00_);[Red]\(0.00\)"/>
    <numFmt numFmtId="179" formatCode="0.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80" formatCode="0.000_ "/>
    <numFmt numFmtId="181" formatCode="0.0000_ "/>
    <numFmt numFmtId="182" formatCode="0.000_);[Red]\(0.000\)"/>
  </numFmts>
  <fonts count="36">
    <font>
      <sz val="12"/>
      <name val="宋体"/>
      <charset val="134"/>
    </font>
    <font>
      <sz val="16"/>
      <name val="宋体"/>
      <charset val="134"/>
    </font>
    <font>
      <sz val="20"/>
      <name val="Times New Roman"/>
      <charset val="134"/>
    </font>
    <font>
      <sz val="14"/>
      <name val="宋体"/>
      <charset val="134"/>
    </font>
    <font>
      <b/>
      <sz val="18"/>
      <name val="宋体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8"/>
      <name val="宋体"/>
      <charset val="134"/>
    </font>
    <font>
      <sz val="9"/>
      <name val="Times New Roman"/>
      <charset val="134"/>
    </font>
    <font>
      <sz val="14"/>
      <name val="Times New Roman"/>
      <charset val="134"/>
    </font>
    <font>
      <sz val="10.5"/>
      <name val="Times New Roman"/>
      <charset val="134"/>
    </font>
    <font>
      <i/>
      <sz val="16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20"/>
      <name val="宋体"/>
      <charset val="134"/>
    </font>
    <font>
      <vertAlign val="subscript"/>
      <sz val="12"/>
      <name val="Times New Roman"/>
      <charset val="134"/>
    </font>
    <font>
      <vertAlign val="subscript"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2" borderId="1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32" borderId="17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9" fillId="15" borderId="16" applyNumberFormat="0" applyAlignment="0" applyProtection="0">
      <alignment vertical="center"/>
    </xf>
    <xf numFmtId="0" fontId="21" fillId="15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78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 applyBorder="1"/>
    <xf numFmtId="0" fontId="0" fillId="0" borderId="0" xfId="0" applyFont="1"/>
    <xf numFmtId="0" fontId="0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left" indent="1"/>
    </xf>
    <xf numFmtId="0" fontId="0" fillId="0" borderId="0" xfId="0" applyFont="1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Font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9" fontId="7" fillId="0" borderId="2" xfId="0" applyNumberFormat="1" applyFont="1" applyBorder="1" applyAlignment="1">
      <alignment horizontal="center" vertical="center" wrapText="1"/>
    </xf>
    <xf numFmtId="177" fontId="7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176" fontId="7" fillId="0" borderId="5" xfId="0" applyNumberFormat="1" applyFont="1" applyBorder="1" applyAlignment="1">
      <alignment horizontal="center" wrapText="1"/>
    </xf>
    <xf numFmtId="0" fontId="0" fillId="0" borderId="6" xfId="0" applyFont="1" applyBorder="1" applyAlignment="1"/>
    <xf numFmtId="177" fontId="0" fillId="0" borderId="7" xfId="0" applyNumberFormat="1" applyFont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0" fontId="0" fillId="0" borderId="7" xfId="0" applyFont="1" applyBorder="1" applyAlignment="1"/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right" vertical="center"/>
    </xf>
    <xf numFmtId="0" fontId="0" fillId="0" borderId="8" xfId="0" applyFont="1" applyBorder="1" applyAlignment="1">
      <alignment horizontal="left" vertical="center"/>
    </xf>
    <xf numFmtId="0" fontId="10" fillId="0" borderId="0" xfId="0" applyFont="1" applyAlignment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80" fontId="0" fillId="0" borderId="0" xfId="0" applyNumberFormat="1" applyFont="1" applyBorder="1" applyAlignment="1">
      <alignment vertical="center"/>
    </xf>
    <xf numFmtId="0" fontId="11" fillId="0" borderId="0" xfId="0" applyFont="1"/>
    <xf numFmtId="182" fontId="0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81" fontId="7" fillId="0" borderId="0" xfId="0" applyNumberFormat="1" applyFont="1" applyAlignment="1">
      <alignment vertical="center"/>
    </xf>
    <xf numFmtId="0" fontId="10" fillId="0" borderId="0" xfId="0" applyFont="1" applyAlignment="1">
      <alignment horizontal="right"/>
    </xf>
    <xf numFmtId="0" fontId="3" fillId="0" borderId="0" xfId="0" applyFont="1" applyBorder="1"/>
    <xf numFmtId="178" fontId="0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181" fontId="0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180" fontId="7" fillId="0" borderId="0" xfId="0" applyNumberFormat="1" applyFont="1" applyBorder="1" applyAlignment="1">
      <alignment horizontal="center" wrapText="1"/>
    </xf>
    <xf numFmtId="0" fontId="0" fillId="0" borderId="0" xfId="0" applyAlignment="1">
      <alignment horizontal="justify"/>
    </xf>
    <xf numFmtId="180" fontId="7" fillId="0" borderId="0" xfId="0" applyNumberFormat="1" applyFont="1" applyBorder="1" applyAlignment="1">
      <alignment horizontal="center" vertical="top" wrapText="1"/>
    </xf>
    <xf numFmtId="176" fontId="7" fillId="0" borderId="2" xfId="0" applyNumberFormat="1" applyFont="1" applyBorder="1" applyAlignment="1">
      <alignment horizontal="center" wrapText="1"/>
    </xf>
    <xf numFmtId="176" fontId="7" fillId="0" borderId="2" xfId="0" applyNumberFormat="1" applyFont="1" applyBorder="1" applyAlignment="1">
      <alignment horizontal="center" vertical="top" wrapText="1"/>
    </xf>
    <xf numFmtId="0" fontId="0" fillId="0" borderId="9" xfId="0" applyFont="1" applyBorder="1" applyAlignment="1"/>
    <xf numFmtId="0" fontId="0" fillId="0" borderId="5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极差控制图</a:t>
            </a:r>
            <a:endParaRPr lang="zh-CN" altLang="en-US"/>
          </a:p>
        </c:rich>
      </c:tx>
      <c:layout/>
      <c:overlay val="0"/>
      <c:spPr>
        <a:noFill/>
        <a:ln w="25400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  <a:effectLst/>
            </c:spPr>
          </c:marker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73408"/>
        <c:axId val="75076352"/>
      </c:lineChart>
      <c:catAx>
        <c:axId val="75073408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  <a:endParaRPr lang="zh-CN" altLang="en-US" sz="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endParaRPr>
              </a:p>
            </c:rich>
          </c:tx>
          <c:layout/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5076352"/>
        <c:crosses val="autoZero"/>
        <c:auto val="1"/>
        <c:lblAlgn val="ctr"/>
        <c:lblOffset val="100"/>
        <c:tickLblSkip val="1"/>
        <c:noMultiLvlLbl val="0"/>
      </c:catAx>
      <c:valAx>
        <c:axId val="750763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极差值</a:t>
                </a:r>
                <a:endParaRPr lang="zh-CN" altLang="en-US"/>
              </a:p>
            </c:rich>
          </c:tx>
          <c:layout/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50734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均值控制图</a:t>
            </a:r>
            <a:endParaRPr lang="zh-CN" altLang="en-US"/>
          </a:p>
        </c:rich>
      </c:tx>
      <c:layout/>
      <c:overlay val="0"/>
      <c:spPr>
        <a:noFill/>
        <a:ln w="25400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  <a:effectLst/>
            </c:spPr>
          </c:marker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90336"/>
        <c:axId val="74992256"/>
      </c:lineChart>
      <c:catAx>
        <c:axId val="7499033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  <a:endParaRPr lang="zh-CN" altLang="en-US" sz="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endParaRPr>
              </a:p>
            </c:rich>
          </c:tx>
          <c:layout/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4992256"/>
        <c:crosses val="autoZero"/>
        <c:auto val="1"/>
        <c:lblAlgn val="ctr"/>
        <c:lblOffset val="100"/>
        <c:tickLblSkip val="1"/>
        <c:noMultiLvlLbl val="0"/>
      </c:catAx>
      <c:valAx>
        <c:axId val="749922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平均值</a:t>
                </a:r>
                <a:endParaRPr lang="zh-CN" altLang="en-US"/>
              </a:p>
            </c:rich>
          </c:tx>
          <c:layout/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4990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dLbls>
            <c:delete val="1"/>
          </c:dLbls>
          <c:val>
            <c:numRef>
              <c:f>'1A'!$I$10:$I$24</c:f>
              <c:numCache>
                <c:formatCode>0.0_ </c:formatCode>
                <c:ptCount val="15"/>
                <c:pt idx="0">
                  <c:v>0.0999999999999943</c:v>
                </c:pt>
                <c:pt idx="1">
                  <c:v>0.200000000000003</c:v>
                </c:pt>
                <c:pt idx="2">
                  <c:v>0.199999999999989</c:v>
                </c:pt>
                <c:pt idx="3">
                  <c:v>0.200000000000003</c:v>
                </c:pt>
                <c:pt idx="4">
                  <c:v>0.0999999999999943</c:v>
                </c:pt>
                <c:pt idx="5">
                  <c:v>0.199999999999989</c:v>
                </c:pt>
                <c:pt idx="6">
                  <c:v>0.0999999999999943</c:v>
                </c:pt>
                <c:pt idx="7">
                  <c:v>0.200000000000003</c:v>
                </c:pt>
                <c:pt idx="8">
                  <c:v>0.0999999999999943</c:v>
                </c:pt>
                <c:pt idx="9">
                  <c:v>0.200000000000003</c:v>
                </c:pt>
                <c:pt idx="10">
                  <c:v>0.0999999999999943</c:v>
                </c:pt>
                <c:pt idx="11">
                  <c:v>0.199999999999989</c:v>
                </c:pt>
                <c:pt idx="12">
                  <c:v>0.200000000000003</c:v>
                </c:pt>
                <c:pt idx="13">
                  <c:v>0.0999999999999943</c:v>
                </c:pt>
                <c:pt idx="14">
                  <c:v>0.200000000000003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"极差"</c:f>
              <c:strCache>
                <c:ptCount val="1"/>
                <c:pt idx="0">
                  <c:v>极差</c:v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7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dLbls>
            <c:delete val="1"/>
          </c:dLbls>
          <c:val>
            <c:numRef>
              <c:f>'1A'!$I$10:$I$24</c:f>
              <c:numCache>
                <c:formatCode>0.0_ </c:formatCode>
                <c:ptCount val="15"/>
                <c:pt idx="0">
                  <c:v>0.0999999999999943</c:v>
                </c:pt>
                <c:pt idx="1">
                  <c:v>0.200000000000003</c:v>
                </c:pt>
                <c:pt idx="2">
                  <c:v>0.199999999999989</c:v>
                </c:pt>
                <c:pt idx="3">
                  <c:v>0.200000000000003</c:v>
                </c:pt>
                <c:pt idx="4">
                  <c:v>0.0999999999999943</c:v>
                </c:pt>
                <c:pt idx="5">
                  <c:v>0.199999999999989</c:v>
                </c:pt>
                <c:pt idx="6">
                  <c:v>0.0999999999999943</c:v>
                </c:pt>
                <c:pt idx="7">
                  <c:v>0.200000000000003</c:v>
                </c:pt>
                <c:pt idx="8">
                  <c:v>0.0999999999999943</c:v>
                </c:pt>
                <c:pt idx="9">
                  <c:v>0.200000000000003</c:v>
                </c:pt>
                <c:pt idx="10">
                  <c:v>0.0999999999999943</c:v>
                </c:pt>
                <c:pt idx="11">
                  <c:v>0.199999999999989</c:v>
                </c:pt>
                <c:pt idx="12">
                  <c:v>0.200000000000003</c:v>
                </c:pt>
                <c:pt idx="13">
                  <c:v>0.0999999999999943</c:v>
                </c:pt>
                <c:pt idx="14">
                  <c:v>0.200000000000003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995008"/>
        <c:axId val="75996544"/>
      </c:lineChart>
      <c:catAx>
        <c:axId val="7599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5996544"/>
        <c:crosses val="autoZero"/>
        <c:auto val="1"/>
        <c:lblAlgn val="ctr"/>
        <c:lblOffset val="100"/>
        <c:noMultiLvlLbl val="0"/>
      </c:catAx>
      <c:valAx>
        <c:axId val="75996544"/>
        <c:scaling>
          <c:orientation val="minMax"/>
          <c:max val="0.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</c:majorGridlines>
        <c:numFmt formatCode="0.0_ 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5995008"/>
        <c:crosses val="autoZero"/>
        <c:crossBetween val="between"/>
        <c:majorUnit val="0.08"/>
        <c:minorUnit val="0.02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0" vertOverflow="ellipsis" horzOverflow="overflow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35658914728682"/>
          <c:y val="0.0621870882740448"/>
          <c:w val="0.812489233419466"/>
          <c:h val="0.803162055335968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'1A'!$H$10:$H$24</c:f>
              <c:numCache>
                <c:formatCode>0.00_ </c:formatCode>
                <c:ptCount val="15"/>
                <c:pt idx="0">
                  <c:v>97.96</c:v>
                </c:pt>
                <c:pt idx="1">
                  <c:v>98.12</c:v>
                </c:pt>
                <c:pt idx="2">
                  <c:v>98</c:v>
                </c:pt>
                <c:pt idx="3">
                  <c:v>98.12</c:v>
                </c:pt>
                <c:pt idx="4">
                  <c:v>98.04</c:v>
                </c:pt>
                <c:pt idx="5">
                  <c:v>98.02</c:v>
                </c:pt>
                <c:pt idx="6">
                  <c:v>97.96</c:v>
                </c:pt>
                <c:pt idx="7">
                  <c:v>98.12</c:v>
                </c:pt>
                <c:pt idx="8">
                  <c:v>97.96</c:v>
                </c:pt>
                <c:pt idx="9">
                  <c:v>98.12</c:v>
                </c:pt>
                <c:pt idx="10">
                  <c:v>98.06</c:v>
                </c:pt>
                <c:pt idx="11">
                  <c:v>97.96</c:v>
                </c:pt>
                <c:pt idx="12">
                  <c:v>98.12</c:v>
                </c:pt>
                <c:pt idx="13">
                  <c:v>97.96</c:v>
                </c:pt>
                <c:pt idx="14">
                  <c:v>98.12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"均值"</c:f>
              <c:strCache>
                <c:ptCount val="1"/>
                <c:pt idx="0">
                  <c:v>均值</c:v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'1A'!$H$10:$H$24</c:f>
              <c:numCache>
                <c:formatCode>0.00_ </c:formatCode>
                <c:ptCount val="15"/>
                <c:pt idx="0">
                  <c:v>97.96</c:v>
                </c:pt>
                <c:pt idx="1">
                  <c:v>98.12</c:v>
                </c:pt>
                <c:pt idx="2">
                  <c:v>98</c:v>
                </c:pt>
                <c:pt idx="3">
                  <c:v>98.12</c:v>
                </c:pt>
                <c:pt idx="4">
                  <c:v>98.04</c:v>
                </c:pt>
                <c:pt idx="5">
                  <c:v>98.02</c:v>
                </c:pt>
                <c:pt idx="6">
                  <c:v>97.96</c:v>
                </c:pt>
                <c:pt idx="7">
                  <c:v>98.12</c:v>
                </c:pt>
                <c:pt idx="8">
                  <c:v>97.96</c:v>
                </c:pt>
                <c:pt idx="9">
                  <c:v>98.12</c:v>
                </c:pt>
                <c:pt idx="10">
                  <c:v>98.06</c:v>
                </c:pt>
                <c:pt idx="11">
                  <c:v>97.96</c:v>
                </c:pt>
                <c:pt idx="12">
                  <c:v>98.12</c:v>
                </c:pt>
                <c:pt idx="13">
                  <c:v>97.96</c:v>
                </c:pt>
                <c:pt idx="14">
                  <c:v>98.12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76017024"/>
        <c:axId val="76555392"/>
      </c:lineChart>
      <c:catAx>
        <c:axId val="760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6555392"/>
        <c:crosses val="autoZero"/>
        <c:auto val="1"/>
        <c:lblAlgn val="ctr"/>
        <c:lblOffset val="100"/>
        <c:noMultiLvlLbl val="0"/>
      </c:catAx>
      <c:valAx>
        <c:axId val="76555392"/>
        <c:scaling>
          <c:orientation val="minMax"/>
          <c:max val="98.153"/>
          <c:min val="97.95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</c:majorGridlines>
        <c:numFmt formatCode="0.00_ 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6017024"/>
        <c:crosses val="autoZero"/>
        <c:crossBetween val="between"/>
        <c:majorUnit val="0.05"/>
        <c:minorUnit val="0.02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0" vertOverflow="ellipsis" horzOverflow="overflow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7" Type="http://schemas.openxmlformats.org/officeDocument/2006/relationships/image" Target="../media/image8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295275</xdr:colOff>
      <xdr:row>29</xdr:row>
      <xdr:rowOff>47625</xdr:rowOff>
    </xdr:from>
    <xdr:to>
      <xdr:col>5</xdr:col>
      <xdr:colOff>561975</xdr:colOff>
      <xdr:row>29</xdr:row>
      <xdr:rowOff>247650</xdr:rowOff>
    </xdr:to>
    <xdr:pic>
      <xdr:nvPicPr>
        <xdr:cNvPr id="19689" name="Picture 3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638550" y="8235315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36</xdr:row>
      <xdr:rowOff>47625</xdr:rowOff>
    </xdr:from>
    <xdr:to>
      <xdr:col>2</xdr:col>
      <xdr:colOff>390525</xdr:colOff>
      <xdr:row>36</xdr:row>
      <xdr:rowOff>285750</xdr:rowOff>
    </xdr:to>
    <xdr:pic>
      <xdr:nvPicPr>
        <xdr:cNvPr id="19690" name="Picture 7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619250" y="10971530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8</xdr:col>
      <xdr:colOff>600075</xdr:colOff>
      <xdr:row>42</xdr:row>
      <xdr:rowOff>9525</xdr:rowOff>
    </xdr:to>
    <xdr:graphicFrame>
      <xdr:nvGraphicFramePr>
        <xdr:cNvPr id="19691" name="图表 11"/>
        <xdr:cNvGraphicFramePr>
          <a:graphicFrameLocks noChangeAspect="1"/>
        </xdr:cNvGraphicFramePr>
      </xdr:nvGraphicFramePr>
      <xdr:xfrm>
        <a:off x="0" y="13838555"/>
        <a:ext cx="57435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42</xdr:row>
      <xdr:rowOff>0</xdr:rowOff>
    </xdr:from>
    <xdr:to>
      <xdr:col>9</xdr:col>
      <xdr:colOff>9525</xdr:colOff>
      <xdr:row>42</xdr:row>
      <xdr:rowOff>9525</xdr:rowOff>
    </xdr:to>
    <xdr:graphicFrame>
      <xdr:nvGraphicFramePr>
        <xdr:cNvPr id="19692" name="图表 12"/>
        <xdr:cNvGraphicFramePr>
          <a:graphicFrameLocks noChangeAspect="1"/>
        </xdr:cNvGraphicFramePr>
      </xdr:nvGraphicFramePr>
      <xdr:xfrm>
        <a:off x="19050" y="13838555"/>
        <a:ext cx="57340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7</xdr:row>
          <xdr:rowOff>85725</xdr:rowOff>
        </xdr:from>
        <xdr:to>
          <xdr:col>7</xdr:col>
          <xdr:colOff>447675</xdr:colOff>
          <xdr:row>8</xdr:row>
          <xdr:rowOff>104775</xdr:rowOff>
        </xdr:to>
        <xdr:sp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4752975" y="2124075"/>
              <a:ext cx="2381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29</xdr:row>
          <xdr:rowOff>0</xdr:rowOff>
        </xdr:from>
        <xdr:to>
          <xdr:col>0</xdr:col>
          <xdr:colOff>733425</xdr:colOff>
          <xdr:row>30</xdr:row>
          <xdr:rowOff>19050</xdr:rowOff>
        </xdr:to>
        <xdr:sp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457200" y="8187690"/>
              <a:ext cx="276225" cy="2978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32</xdr:row>
          <xdr:rowOff>28575</xdr:rowOff>
        </xdr:from>
        <xdr:to>
          <xdr:col>2</xdr:col>
          <xdr:colOff>390525</xdr:colOff>
          <xdr:row>33</xdr:row>
          <xdr:rowOff>38100</xdr:rowOff>
        </xdr:to>
        <xdr:sp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1666875" y="9342755"/>
              <a:ext cx="2667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33</xdr:row>
          <xdr:rowOff>104775</xdr:rowOff>
        </xdr:from>
        <xdr:to>
          <xdr:col>3</xdr:col>
          <xdr:colOff>28575</xdr:colOff>
          <xdr:row>34</xdr:row>
          <xdr:rowOff>0</xdr:rowOff>
        </xdr:to>
        <xdr:sp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1609725" y="9714230"/>
              <a:ext cx="561975" cy="361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34</xdr:row>
          <xdr:rowOff>47625</xdr:rowOff>
        </xdr:from>
        <xdr:to>
          <xdr:col>3</xdr:col>
          <xdr:colOff>28575</xdr:colOff>
          <xdr:row>35</xdr:row>
          <xdr:rowOff>9525</xdr:rowOff>
        </xdr:to>
        <xdr:sp>
          <xdr:nvSpPr>
            <xdr:cNvPr id="19462" name="Object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609725" y="10123805"/>
              <a:ext cx="5619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37</xdr:row>
          <xdr:rowOff>114300</xdr:rowOff>
        </xdr:from>
        <xdr:to>
          <xdr:col>2</xdr:col>
          <xdr:colOff>428625</xdr:colOff>
          <xdr:row>38</xdr:row>
          <xdr:rowOff>0</xdr:rowOff>
        </xdr:to>
        <xdr:sp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1581150" y="11362055"/>
              <a:ext cx="39052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31</xdr:row>
          <xdr:rowOff>95250</xdr:rowOff>
        </xdr:from>
        <xdr:to>
          <xdr:col>0</xdr:col>
          <xdr:colOff>685800</xdr:colOff>
          <xdr:row>31</xdr:row>
          <xdr:rowOff>438150</xdr:rowOff>
        </xdr:to>
        <xdr:sp>
          <xdr:nvSpPr>
            <xdr:cNvPr id="19465" name="Object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533400" y="8933180"/>
              <a:ext cx="1524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38</xdr:row>
          <xdr:rowOff>66675</xdr:rowOff>
        </xdr:from>
        <xdr:to>
          <xdr:col>2</xdr:col>
          <xdr:colOff>561975</xdr:colOff>
          <xdr:row>38</xdr:row>
          <xdr:rowOff>361950</xdr:rowOff>
        </xdr:to>
        <xdr:sp>
          <xdr:nvSpPr>
            <xdr:cNvPr id="19466" name="Object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1590675" y="11704955"/>
              <a:ext cx="514350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504825</xdr:colOff>
      <xdr:row>17</xdr:row>
      <xdr:rowOff>190500</xdr:rowOff>
    </xdr:from>
    <xdr:to>
      <xdr:col>11</xdr:col>
      <xdr:colOff>371475</xdr:colOff>
      <xdr:row>30</xdr:row>
      <xdr:rowOff>85725</xdr:rowOff>
    </xdr:to>
    <xdr:graphicFrame>
      <xdr:nvGraphicFramePr>
        <xdr:cNvPr id="8" name="图表 7"/>
        <xdr:cNvGraphicFramePr/>
      </xdr:nvGraphicFramePr>
      <xdr:xfrm>
        <a:off x="504825" y="4143375"/>
        <a:ext cx="7410450" cy="25812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466725</xdr:colOff>
      <xdr:row>3</xdr:row>
      <xdr:rowOff>0</xdr:rowOff>
    </xdr:from>
    <xdr:to>
      <xdr:col>11</xdr:col>
      <xdr:colOff>295275</xdr:colOff>
      <xdr:row>16</xdr:row>
      <xdr:rowOff>57150</xdr:rowOff>
    </xdr:to>
    <xdr:graphicFrame>
      <xdr:nvGraphicFramePr>
        <xdr:cNvPr id="7" name="图表 6"/>
        <xdr:cNvGraphicFramePr/>
      </xdr:nvGraphicFramePr>
      <xdr:xfrm>
        <a:off x="466725" y="1047750"/>
        <a:ext cx="7372350" cy="26574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504825</xdr:colOff>
      <xdr:row>4</xdr:row>
      <xdr:rowOff>171450</xdr:rowOff>
    </xdr:from>
    <xdr:to>
      <xdr:col>11</xdr:col>
      <xdr:colOff>361950</xdr:colOff>
      <xdr:row>4</xdr:row>
      <xdr:rowOff>171450</xdr:rowOff>
    </xdr:to>
    <xdr:sp>
      <xdr:nvSpPr>
        <xdr:cNvPr id="20612" name="Line 132"/>
        <xdr:cNvSpPr>
          <a:spLocks noChangeShapeType="1"/>
        </xdr:cNvSpPr>
      </xdr:nvSpPr>
      <xdr:spPr>
        <a:xfrm>
          <a:off x="504825" y="1419225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0</xdr:col>
      <xdr:colOff>590550</xdr:colOff>
      <xdr:row>14</xdr:row>
      <xdr:rowOff>76200</xdr:rowOff>
    </xdr:from>
    <xdr:to>
      <xdr:col>11</xdr:col>
      <xdr:colOff>438150</xdr:colOff>
      <xdr:row>14</xdr:row>
      <xdr:rowOff>76200</xdr:rowOff>
    </xdr:to>
    <xdr:sp>
      <xdr:nvSpPr>
        <xdr:cNvPr id="20613" name="Line 133"/>
        <xdr:cNvSpPr>
          <a:spLocks noChangeShapeType="1"/>
        </xdr:cNvSpPr>
      </xdr:nvSpPr>
      <xdr:spPr>
        <a:xfrm>
          <a:off x="590550" y="3324225"/>
          <a:ext cx="7391400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19050</xdr:colOff>
      <xdr:row>9</xdr:row>
      <xdr:rowOff>123825</xdr:rowOff>
    </xdr:from>
    <xdr:to>
      <xdr:col>11</xdr:col>
      <xdr:colOff>409575</xdr:colOff>
      <xdr:row>9</xdr:row>
      <xdr:rowOff>124460</xdr:rowOff>
    </xdr:to>
    <xdr:sp>
      <xdr:nvSpPr>
        <xdr:cNvPr id="20614" name="Line 134"/>
        <xdr:cNvSpPr>
          <a:spLocks noChangeShapeType="1"/>
        </xdr:cNvSpPr>
      </xdr:nvSpPr>
      <xdr:spPr>
        <a:xfrm>
          <a:off x="704850" y="2371725"/>
          <a:ext cx="7248525" cy="635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  <xdr:twoCellAnchor>
    <xdr:from>
      <xdr:col>0</xdr:col>
      <xdr:colOff>619125</xdr:colOff>
      <xdr:row>19</xdr:row>
      <xdr:rowOff>152400</xdr:rowOff>
    </xdr:from>
    <xdr:to>
      <xdr:col>12</xdr:col>
      <xdr:colOff>0</xdr:colOff>
      <xdr:row>19</xdr:row>
      <xdr:rowOff>152400</xdr:rowOff>
    </xdr:to>
    <xdr:sp>
      <xdr:nvSpPr>
        <xdr:cNvPr id="9" name="Line 132"/>
        <xdr:cNvSpPr>
          <a:spLocks noChangeShapeType="1"/>
        </xdr:cNvSpPr>
      </xdr:nvSpPr>
      <xdr:spPr>
        <a:xfrm>
          <a:off x="619125" y="4591050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0</xdr:col>
      <xdr:colOff>600075</xdr:colOff>
      <xdr:row>23</xdr:row>
      <xdr:rowOff>123825</xdr:rowOff>
    </xdr:from>
    <xdr:to>
      <xdr:col>12</xdr:col>
      <xdr:colOff>9525</xdr:colOff>
      <xdr:row>23</xdr:row>
      <xdr:rowOff>123825</xdr:rowOff>
    </xdr:to>
    <xdr:sp>
      <xdr:nvSpPr>
        <xdr:cNvPr id="10" name="Line 134"/>
        <xdr:cNvSpPr>
          <a:spLocks noChangeShapeType="1"/>
        </xdr:cNvSpPr>
      </xdr:nvSpPr>
      <xdr:spPr>
        <a:xfrm>
          <a:off x="600075" y="5362575"/>
          <a:ext cx="7429500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  <xdr:twoCellAnchor>
    <xdr:from>
      <xdr:col>0</xdr:col>
      <xdr:colOff>657225</xdr:colOff>
      <xdr:row>27</xdr:row>
      <xdr:rowOff>76200</xdr:rowOff>
    </xdr:from>
    <xdr:to>
      <xdr:col>12</xdr:col>
      <xdr:colOff>38100</xdr:colOff>
      <xdr:row>27</xdr:row>
      <xdr:rowOff>76200</xdr:rowOff>
    </xdr:to>
    <xdr:sp>
      <xdr:nvSpPr>
        <xdr:cNvPr id="11" name="Line 132"/>
        <xdr:cNvSpPr>
          <a:spLocks noChangeShapeType="1"/>
        </xdr:cNvSpPr>
      </xdr:nvSpPr>
      <xdr:spPr>
        <a:xfrm>
          <a:off x="657225" y="6115050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2</xdr:col>
      <xdr:colOff>123825</xdr:colOff>
      <xdr:row>33</xdr:row>
      <xdr:rowOff>14605</xdr:rowOff>
    </xdr:from>
    <xdr:to>
      <xdr:col>3</xdr:col>
      <xdr:colOff>314325</xdr:colOff>
      <xdr:row>35</xdr:row>
      <xdr:rowOff>100330</xdr:rowOff>
    </xdr:to>
    <xdr:pic>
      <xdr:nvPicPr>
        <xdr:cNvPr id="3" name="图片 1" descr="948ef20f356704f5843a81925e797f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95425" y="7253605"/>
          <a:ext cx="87630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image" Target="../media/image4.emf"/><Relationship Id="rId8" Type="http://schemas.openxmlformats.org/officeDocument/2006/relationships/oleObject" Target="../embeddings/oleObject4.bin"/><Relationship Id="rId7" Type="http://schemas.openxmlformats.org/officeDocument/2006/relationships/oleObject" Target="../embeddings/oleObject3.bin"/><Relationship Id="rId6" Type="http://schemas.openxmlformats.org/officeDocument/2006/relationships/image" Target="../media/image3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2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7" Type="http://schemas.openxmlformats.org/officeDocument/2006/relationships/image" Target="../media/image8.emf"/><Relationship Id="rId16" Type="http://schemas.openxmlformats.org/officeDocument/2006/relationships/oleObject" Target="../embeddings/oleObject8.bin"/><Relationship Id="rId15" Type="http://schemas.openxmlformats.org/officeDocument/2006/relationships/image" Target="../media/image7.emf"/><Relationship Id="rId14" Type="http://schemas.openxmlformats.org/officeDocument/2006/relationships/oleObject" Target="../embeddings/oleObject7.bin"/><Relationship Id="rId13" Type="http://schemas.openxmlformats.org/officeDocument/2006/relationships/image" Target="../media/image6.emf"/><Relationship Id="rId12" Type="http://schemas.openxmlformats.org/officeDocument/2006/relationships/oleObject" Target="../embeddings/oleObject6.bin"/><Relationship Id="rId11" Type="http://schemas.openxmlformats.org/officeDocument/2006/relationships/image" Target="../media/image5.emf"/><Relationship Id="rId10" Type="http://schemas.openxmlformats.org/officeDocument/2006/relationships/oleObject" Target="../embeddings/oleObject5.bin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42"/>
  <sheetViews>
    <sheetView tabSelected="1" topLeftCell="A40" workbookViewId="0">
      <selection activeCell="A41" sqref="A41:I41"/>
    </sheetView>
  </sheetViews>
  <sheetFormatPr defaultColWidth="9" defaultRowHeight="15.75"/>
  <cols>
    <col min="1" max="1" width="10" style="1" customWidth="1"/>
    <col min="2" max="2" width="10.25" style="1" customWidth="1"/>
    <col min="3" max="9" width="7.875" style="1" customWidth="1"/>
    <col min="10" max="16384" width="9" style="1"/>
  </cols>
  <sheetData>
    <row r="1" ht="21.75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ht="20.25" customHeight="1" spans="1:9">
      <c r="A2" s="11" t="s">
        <v>1</v>
      </c>
      <c r="B2" s="12"/>
      <c r="C2" s="12"/>
      <c r="D2" s="12"/>
      <c r="E2" s="12"/>
      <c r="F2" s="12"/>
      <c r="G2" s="12"/>
      <c r="H2" s="12"/>
      <c r="I2" s="12"/>
    </row>
    <row r="3" ht="14.25" customHeight="1" spans="1:9">
      <c r="A3" s="11"/>
      <c r="B3" s="12"/>
      <c r="C3" s="12"/>
      <c r="D3" s="12"/>
      <c r="E3" s="12"/>
      <c r="F3" s="13" t="s">
        <v>2</v>
      </c>
      <c r="G3" s="14" t="s">
        <v>2</v>
      </c>
      <c r="H3" s="15" t="s">
        <v>2</v>
      </c>
      <c r="I3" s="12"/>
    </row>
    <row r="4" ht="24" customHeight="1" spans="1:9">
      <c r="A4" s="16" t="s">
        <v>3</v>
      </c>
      <c r="B4" s="16"/>
      <c r="C4" s="16"/>
      <c r="D4" s="16"/>
      <c r="E4" s="16"/>
      <c r="F4" s="17"/>
      <c r="G4" s="17"/>
      <c r="H4" s="17"/>
      <c r="I4" s="17"/>
    </row>
    <row r="5" ht="24" customHeight="1" spans="1:9">
      <c r="A5" s="16" t="s">
        <v>4</v>
      </c>
      <c r="B5" s="16"/>
      <c r="C5" s="16"/>
      <c r="D5" s="16"/>
      <c r="E5" s="16"/>
      <c r="F5" s="16"/>
      <c r="G5" s="16"/>
      <c r="H5" s="16"/>
      <c r="I5" s="16"/>
    </row>
    <row r="6" ht="24" customHeight="1" spans="1:9">
      <c r="A6" s="18" t="s">
        <v>5</v>
      </c>
      <c r="B6" s="16"/>
      <c r="C6" s="16"/>
      <c r="D6" s="16"/>
      <c r="E6" s="16"/>
      <c r="F6" s="16"/>
      <c r="G6" s="16"/>
      <c r="H6" s="16"/>
      <c r="I6" s="16"/>
    </row>
    <row r="7" ht="32.25" customHeight="1" spans="1:9">
      <c r="A7" s="19" t="s">
        <v>6</v>
      </c>
      <c r="B7" s="20"/>
      <c r="C7" s="20"/>
      <c r="D7" s="20" t="s">
        <v>7</v>
      </c>
      <c r="E7" s="20"/>
      <c r="F7" s="20"/>
      <c r="G7" s="20"/>
      <c r="H7" s="17"/>
      <c r="I7" s="17"/>
    </row>
    <row r="8" ht="23.25" customHeight="1" spans="1:9">
      <c r="A8" s="21" t="s">
        <v>8</v>
      </c>
      <c r="B8" s="22" t="s">
        <v>9</v>
      </c>
      <c r="C8" s="23" t="s">
        <v>10</v>
      </c>
      <c r="D8" s="22"/>
      <c r="E8" s="22"/>
      <c r="F8" s="22"/>
      <c r="G8" s="22"/>
      <c r="H8" s="24"/>
      <c r="I8" s="67" t="s">
        <v>11</v>
      </c>
    </row>
    <row r="9" ht="21.95" customHeight="1" spans="1:9">
      <c r="A9" s="25"/>
      <c r="B9" s="26" t="s">
        <v>12</v>
      </c>
      <c r="C9" s="27" t="s">
        <v>13</v>
      </c>
      <c r="D9" s="27" t="s">
        <v>14</v>
      </c>
      <c r="E9" s="27" t="s">
        <v>15</v>
      </c>
      <c r="F9" s="27" t="s">
        <v>16</v>
      </c>
      <c r="G9" s="27" t="s">
        <v>17</v>
      </c>
      <c r="H9" s="28"/>
      <c r="I9" s="68"/>
    </row>
    <row r="10" s="7" customFormat="1" ht="21.95" customHeight="1" spans="1:15">
      <c r="A10" s="29">
        <v>1</v>
      </c>
      <c r="B10" s="30" t="s">
        <v>18</v>
      </c>
      <c r="C10" s="31">
        <v>97.9</v>
      </c>
      <c r="D10" s="31">
        <v>98</v>
      </c>
      <c r="E10" s="31">
        <v>98</v>
      </c>
      <c r="F10" s="31">
        <v>97.9</v>
      </c>
      <c r="G10" s="31">
        <v>98</v>
      </c>
      <c r="H10" s="32">
        <f>SUM(C10:G10)/5</f>
        <v>97.96</v>
      </c>
      <c r="I10" s="69">
        <f>MAX(C10:G10)-MIN(C10:G10)</f>
        <v>0.0999999999999943</v>
      </c>
      <c r="K10" s="70"/>
      <c r="L10" s="71"/>
      <c r="O10" s="72"/>
    </row>
    <row r="11" s="7" customFormat="1" ht="21.95" customHeight="1" spans="1:12">
      <c r="A11" s="29">
        <v>2</v>
      </c>
      <c r="B11" s="30" t="s">
        <v>19</v>
      </c>
      <c r="C11" s="31">
        <v>98</v>
      </c>
      <c r="D11" s="31">
        <v>98.1</v>
      </c>
      <c r="E11" s="31">
        <v>98.2</v>
      </c>
      <c r="F11" s="31">
        <v>98.2</v>
      </c>
      <c r="G11" s="31">
        <v>98.1</v>
      </c>
      <c r="H11" s="32">
        <f>SUM(C11:G11)/5</f>
        <v>98.12</v>
      </c>
      <c r="I11" s="69">
        <f t="shared" ref="I11:I24" si="0">MAX(C11:G11)-MIN(C11:G11)</f>
        <v>0.200000000000003</v>
      </c>
      <c r="K11" s="70"/>
      <c r="L11" s="71"/>
    </row>
    <row r="12" s="7" customFormat="1" ht="21.95" customHeight="1" spans="1:12">
      <c r="A12" s="29">
        <v>3</v>
      </c>
      <c r="B12" s="30" t="s">
        <v>20</v>
      </c>
      <c r="C12" s="31">
        <v>97.9</v>
      </c>
      <c r="D12" s="31">
        <v>97.9</v>
      </c>
      <c r="E12" s="31">
        <v>98.1</v>
      </c>
      <c r="F12" s="31">
        <v>98.1</v>
      </c>
      <c r="G12" s="31">
        <v>98</v>
      </c>
      <c r="H12" s="32">
        <f t="shared" ref="H12:H24" si="1">SUM(C12:G12)/5</f>
        <v>98</v>
      </c>
      <c r="I12" s="69">
        <f t="shared" si="0"/>
        <v>0.199999999999989</v>
      </c>
      <c r="K12" s="70"/>
      <c r="L12" s="71"/>
    </row>
    <row r="13" s="7" customFormat="1" ht="21.95" customHeight="1" spans="1:12">
      <c r="A13" s="29">
        <v>4</v>
      </c>
      <c r="B13" s="30" t="s">
        <v>21</v>
      </c>
      <c r="C13" s="31">
        <v>98</v>
      </c>
      <c r="D13" s="31">
        <v>98.1</v>
      </c>
      <c r="E13" s="31">
        <v>98.2</v>
      </c>
      <c r="F13" s="31">
        <v>98.2</v>
      </c>
      <c r="G13" s="31">
        <v>98.1</v>
      </c>
      <c r="H13" s="32">
        <f t="shared" si="1"/>
        <v>98.12</v>
      </c>
      <c r="I13" s="69">
        <f t="shared" si="0"/>
        <v>0.200000000000003</v>
      </c>
      <c r="K13" s="70" t="s">
        <v>22</v>
      </c>
      <c r="L13" s="71" t="s">
        <v>23</v>
      </c>
    </row>
    <row r="14" s="7" customFormat="1" ht="21.95" customHeight="1" spans="1:12">
      <c r="A14" s="33">
        <v>5</v>
      </c>
      <c r="B14" s="34" t="s">
        <v>24</v>
      </c>
      <c r="C14" s="31">
        <v>98</v>
      </c>
      <c r="D14" s="31">
        <v>98</v>
      </c>
      <c r="E14" s="31">
        <v>98.1</v>
      </c>
      <c r="F14" s="31">
        <v>98.1</v>
      </c>
      <c r="G14" s="31">
        <v>98</v>
      </c>
      <c r="H14" s="32">
        <f t="shared" si="1"/>
        <v>98.04</v>
      </c>
      <c r="I14" s="69">
        <f t="shared" si="0"/>
        <v>0.0999999999999943</v>
      </c>
      <c r="K14" s="70"/>
      <c r="L14" s="71"/>
    </row>
    <row r="15" s="7" customFormat="1" ht="21.95" customHeight="1" spans="1:12">
      <c r="A15" s="33">
        <v>6</v>
      </c>
      <c r="B15" s="34" t="s">
        <v>25</v>
      </c>
      <c r="C15" s="31">
        <v>98</v>
      </c>
      <c r="D15" s="31">
        <v>98.1</v>
      </c>
      <c r="E15" s="31">
        <v>98.1</v>
      </c>
      <c r="F15" s="31">
        <v>97.9</v>
      </c>
      <c r="G15" s="31">
        <v>98</v>
      </c>
      <c r="H15" s="32">
        <f t="shared" si="1"/>
        <v>98.02</v>
      </c>
      <c r="I15" s="69">
        <f t="shared" si="0"/>
        <v>0.199999999999989</v>
      </c>
      <c r="K15" s="70"/>
      <c r="L15" s="71"/>
    </row>
    <row r="16" s="7" customFormat="1" ht="21.95" customHeight="1" spans="1:12">
      <c r="A16" s="33">
        <v>7</v>
      </c>
      <c r="B16" s="34" t="s">
        <v>26</v>
      </c>
      <c r="C16" s="31">
        <v>98</v>
      </c>
      <c r="D16" s="31">
        <v>97.9</v>
      </c>
      <c r="E16" s="31">
        <v>97.9</v>
      </c>
      <c r="F16" s="31">
        <v>98</v>
      </c>
      <c r="G16" s="31">
        <v>98</v>
      </c>
      <c r="H16" s="32">
        <f t="shared" si="1"/>
        <v>97.96</v>
      </c>
      <c r="I16" s="69">
        <f t="shared" si="0"/>
        <v>0.0999999999999943</v>
      </c>
      <c r="K16" s="70" t="s">
        <v>27</v>
      </c>
      <c r="L16" s="71"/>
    </row>
    <row r="17" s="7" customFormat="1" ht="21.95" customHeight="1" spans="1:12">
      <c r="A17" s="33">
        <v>8</v>
      </c>
      <c r="B17" s="34" t="s">
        <v>28</v>
      </c>
      <c r="C17" s="31">
        <v>98.1</v>
      </c>
      <c r="D17" s="31">
        <v>98</v>
      </c>
      <c r="E17" s="31">
        <v>98.1</v>
      </c>
      <c r="F17" s="31">
        <v>98.2</v>
      </c>
      <c r="G17" s="31">
        <v>98.2</v>
      </c>
      <c r="H17" s="32">
        <f t="shared" si="1"/>
        <v>98.12</v>
      </c>
      <c r="I17" s="69">
        <f t="shared" si="0"/>
        <v>0.200000000000003</v>
      </c>
      <c r="K17" s="70"/>
      <c r="L17" s="73"/>
    </row>
    <row r="18" s="7" customFormat="1" ht="21.95" customHeight="1" spans="1:12">
      <c r="A18" s="33">
        <v>9</v>
      </c>
      <c r="B18" s="34" t="s">
        <v>29</v>
      </c>
      <c r="C18" s="31">
        <v>97.9</v>
      </c>
      <c r="D18" s="31">
        <v>97.9</v>
      </c>
      <c r="E18" s="31">
        <v>98</v>
      </c>
      <c r="F18" s="31">
        <v>98</v>
      </c>
      <c r="G18" s="31">
        <v>98</v>
      </c>
      <c r="H18" s="32">
        <f t="shared" si="1"/>
        <v>97.96</v>
      </c>
      <c r="I18" s="69">
        <f t="shared" si="0"/>
        <v>0.0999999999999943</v>
      </c>
      <c r="K18" s="70"/>
      <c r="L18" s="71"/>
    </row>
    <row r="19" s="7" customFormat="1" ht="21.95" customHeight="1" spans="1:12">
      <c r="A19" s="33">
        <v>10</v>
      </c>
      <c r="B19" s="34" t="s">
        <v>30</v>
      </c>
      <c r="C19" s="31">
        <v>98</v>
      </c>
      <c r="D19" s="31">
        <v>98.1</v>
      </c>
      <c r="E19" s="31">
        <v>98.2</v>
      </c>
      <c r="F19" s="31">
        <v>98.2</v>
      </c>
      <c r="G19" s="31">
        <v>98.1</v>
      </c>
      <c r="H19" s="32">
        <f t="shared" si="1"/>
        <v>98.12</v>
      </c>
      <c r="I19" s="69">
        <f t="shared" si="0"/>
        <v>0.200000000000003</v>
      </c>
      <c r="K19" s="70"/>
      <c r="L19" s="71"/>
    </row>
    <row r="20" s="7" customFormat="1" ht="21.95" customHeight="1" spans="1:12">
      <c r="A20" s="33">
        <v>11</v>
      </c>
      <c r="B20" s="34" t="s">
        <v>31</v>
      </c>
      <c r="C20" s="31">
        <v>98</v>
      </c>
      <c r="D20" s="31">
        <v>98.1</v>
      </c>
      <c r="E20" s="31">
        <v>98.1</v>
      </c>
      <c r="F20" s="31">
        <v>98.1</v>
      </c>
      <c r="G20" s="31">
        <v>98</v>
      </c>
      <c r="H20" s="32">
        <f t="shared" si="1"/>
        <v>98.06</v>
      </c>
      <c r="I20" s="69">
        <f t="shared" si="0"/>
        <v>0.0999999999999943</v>
      </c>
      <c r="K20" s="70"/>
      <c r="L20" s="71"/>
    </row>
    <row r="21" s="7" customFormat="1" ht="21.95" customHeight="1" spans="1:12">
      <c r="A21" s="33">
        <v>12</v>
      </c>
      <c r="B21" s="34" t="s">
        <v>32</v>
      </c>
      <c r="C21" s="31">
        <v>98</v>
      </c>
      <c r="D21" s="31">
        <v>98.1</v>
      </c>
      <c r="E21" s="31">
        <v>97.9</v>
      </c>
      <c r="F21" s="31">
        <v>97.9</v>
      </c>
      <c r="G21" s="31">
        <v>97.9</v>
      </c>
      <c r="H21" s="32">
        <f t="shared" si="1"/>
        <v>97.96</v>
      </c>
      <c r="I21" s="69">
        <f t="shared" si="0"/>
        <v>0.199999999999989</v>
      </c>
      <c r="K21" s="70"/>
      <c r="L21" s="71"/>
    </row>
    <row r="22" s="7" customFormat="1" ht="21.95" customHeight="1" spans="1:12">
      <c r="A22" s="33">
        <v>13</v>
      </c>
      <c r="B22" s="34" t="s">
        <v>33</v>
      </c>
      <c r="C22" s="31">
        <v>98</v>
      </c>
      <c r="D22" s="31">
        <v>98.1</v>
      </c>
      <c r="E22" s="31">
        <v>98.2</v>
      </c>
      <c r="F22" s="31">
        <v>98.2</v>
      </c>
      <c r="G22" s="31">
        <v>98.1</v>
      </c>
      <c r="H22" s="32">
        <f t="shared" si="1"/>
        <v>98.12</v>
      </c>
      <c r="I22" s="69">
        <f t="shared" si="0"/>
        <v>0.200000000000003</v>
      </c>
      <c r="K22" s="70"/>
      <c r="L22" s="71"/>
    </row>
    <row r="23" s="7" customFormat="1" ht="21.95" customHeight="1" spans="1:12">
      <c r="A23" s="33">
        <v>14</v>
      </c>
      <c r="B23" s="34" t="s">
        <v>34</v>
      </c>
      <c r="C23" s="31">
        <v>98</v>
      </c>
      <c r="D23" s="31">
        <v>97.9</v>
      </c>
      <c r="E23" s="31">
        <v>97.9</v>
      </c>
      <c r="F23" s="31">
        <v>98</v>
      </c>
      <c r="G23" s="31">
        <v>98</v>
      </c>
      <c r="H23" s="32">
        <f t="shared" si="1"/>
        <v>97.96</v>
      </c>
      <c r="I23" s="69">
        <f t="shared" si="0"/>
        <v>0.0999999999999943</v>
      </c>
      <c r="K23" s="70"/>
      <c r="L23" s="71"/>
    </row>
    <row r="24" s="7" customFormat="1" ht="21.95" customHeight="1" spans="1:12">
      <c r="A24" s="33">
        <v>15</v>
      </c>
      <c r="B24" s="34" t="s">
        <v>35</v>
      </c>
      <c r="C24" s="31">
        <v>98</v>
      </c>
      <c r="D24" s="31">
        <v>98.1</v>
      </c>
      <c r="E24" s="31">
        <v>98.1</v>
      </c>
      <c r="F24" s="31">
        <v>98.2</v>
      </c>
      <c r="G24" s="31">
        <v>98.2</v>
      </c>
      <c r="H24" s="32">
        <f t="shared" si="1"/>
        <v>98.12</v>
      </c>
      <c r="I24" s="69">
        <f t="shared" si="0"/>
        <v>0.200000000000003</v>
      </c>
      <c r="K24" s="70"/>
      <c r="L24" s="71"/>
    </row>
    <row r="25" s="7" customFormat="1" ht="21.95" customHeight="1" spans="1:12">
      <c r="A25" s="33"/>
      <c r="B25" s="34"/>
      <c r="C25" s="33"/>
      <c r="D25" s="33"/>
      <c r="E25" s="33"/>
      <c r="F25" s="33"/>
      <c r="G25" s="33"/>
      <c r="H25" s="35"/>
      <c r="I25" s="74"/>
      <c r="K25" s="70"/>
      <c r="L25" s="71"/>
    </row>
    <row r="26" s="7" customFormat="1" ht="21.95" customHeight="1" spans="1:12">
      <c r="A26" s="33"/>
      <c r="B26" s="34"/>
      <c r="C26" s="33"/>
      <c r="D26" s="33"/>
      <c r="E26" s="33"/>
      <c r="F26" s="33"/>
      <c r="G26" s="33"/>
      <c r="H26" s="35"/>
      <c r="I26" s="75"/>
      <c r="K26" s="70"/>
      <c r="L26" s="71"/>
    </row>
    <row r="27" s="7" customFormat="1" ht="21.95" customHeight="1" spans="1:12">
      <c r="A27" s="33"/>
      <c r="B27" s="34"/>
      <c r="C27" s="33"/>
      <c r="D27" s="33"/>
      <c r="E27" s="33"/>
      <c r="F27" s="33"/>
      <c r="G27" s="33"/>
      <c r="H27" s="35"/>
      <c r="I27" s="74"/>
      <c r="K27" s="70"/>
      <c r="L27" s="71"/>
    </row>
    <row r="28" s="7" customFormat="1" ht="21.95" customHeight="1" spans="1:12">
      <c r="A28" s="33"/>
      <c r="B28" s="34"/>
      <c r="C28" s="33"/>
      <c r="D28" s="33"/>
      <c r="E28" s="33"/>
      <c r="F28" s="33"/>
      <c r="G28" s="33"/>
      <c r="H28" s="35"/>
      <c r="I28" s="74"/>
      <c r="K28" s="70"/>
      <c r="L28" s="71"/>
    </row>
    <row r="29" s="7" customFormat="1" ht="21.95" customHeight="1" spans="1:12">
      <c r="A29" s="33"/>
      <c r="B29" s="34"/>
      <c r="C29" s="33"/>
      <c r="D29" s="33"/>
      <c r="E29" s="33"/>
      <c r="F29" s="33"/>
      <c r="G29" s="33"/>
      <c r="H29" s="35"/>
      <c r="I29" s="75"/>
      <c r="K29" s="70"/>
      <c r="L29" s="71"/>
    </row>
    <row r="30" s="7" customFormat="1" ht="21.95" customHeight="1" spans="1:9">
      <c r="A30" s="36"/>
      <c r="B30" s="37">
        <f>AVERAGE(H10:H24)</f>
        <v>98.0426666666667</v>
      </c>
      <c r="C30" s="38"/>
      <c r="D30" s="38"/>
      <c r="E30" s="38"/>
      <c r="F30" s="39"/>
      <c r="G30" s="40">
        <f>AVERAGE(I10:I24)</f>
        <v>0.159999999999997</v>
      </c>
      <c r="H30" s="41"/>
      <c r="I30" s="76"/>
    </row>
    <row r="31" s="7" customFormat="1" ht="29.25" customHeight="1" spans="1:9">
      <c r="A31" s="42" t="s">
        <v>36</v>
      </c>
      <c r="B31" s="43"/>
      <c r="C31" s="44" t="s">
        <v>37</v>
      </c>
      <c r="D31" s="45">
        <v>0.577</v>
      </c>
      <c r="E31" s="44" t="s">
        <v>38</v>
      </c>
      <c r="F31" s="45">
        <v>2.115</v>
      </c>
      <c r="G31" s="44" t="s">
        <v>39</v>
      </c>
      <c r="H31" s="45">
        <v>0</v>
      </c>
      <c r="I31" s="77"/>
    </row>
    <row r="32" ht="37.5" customHeight="1" spans="1:9">
      <c r="A32" s="46"/>
      <c r="B32" s="47" t="s">
        <v>40</v>
      </c>
      <c r="C32" s="48"/>
      <c r="D32" s="7"/>
      <c r="E32" s="7"/>
      <c r="F32" s="7"/>
      <c r="G32" s="7"/>
      <c r="H32" s="7"/>
      <c r="I32" s="7"/>
    </row>
    <row r="33" ht="23.25" customHeight="1" spans="1:9">
      <c r="A33" s="49" t="s">
        <v>41</v>
      </c>
      <c r="B33" s="50" t="s">
        <v>42</v>
      </c>
      <c r="C33" s="51"/>
      <c r="D33" s="52">
        <f>SUM(B30)</f>
        <v>98.0426666666667</v>
      </c>
      <c r="E33" s="53" t="s">
        <v>43</v>
      </c>
      <c r="F33" s="7"/>
      <c r="G33" s="7"/>
      <c r="H33" s="7"/>
      <c r="I33" s="7"/>
    </row>
    <row r="34" ht="36.75" customHeight="1" spans="1:9">
      <c r="A34" s="49" t="s">
        <v>44</v>
      </c>
      <c r="B34" s="50" t="s">
        <v>45</v>
      </c>
      <c r="C34" s="51"/>
      <c r="D34" s="54">
        <f>SUM(D33+D31*G30)</f>
        <v>98.1349866666667</v>
      </c>
      <c r="E34" s="53" t="s">
        <v>43</v>
      </c>
      <c r="F34" s="55"/>
      <c r="G34" s="55"/>
      <c r="H34" s="56"/>
      <c r="I34" s="56"/>
    </row>
    <row r="35" ht="27" customHeight="1" spans="1:9">
      <c r="A35" s="49" t="s">
        <v>46</v>
      </c>
      <c r="B35" s="50" t="s">
        <v>47</v>
      </c>
      <c r="D35" s="54">
        <f>SUM(B30-D31*G30)</f>
        <v>97.9503466666667</v>
      </c>
      <c r="E35" s="53" t="s">
        <v>43</v>
      </c>
      <c r="F35" s="57"/>
      <c r="G35" s="57"/>
      <c r="H35" s="57"/>
      <c r="I35" s="7"/>
    </row>
    <row r="36" ht="39.75" customHeight="1" spans="1:9">
      <c r="A36" s="58" t="s">
        <v>11</v>
      </c>
      <c r="B36" s="59" t="s">
        <v>40</v>
      </c>
      <c r="D36" s="60"/>
      <c r="E36" s="7"/>
      <c r="F36" s="7"/>
      <c r="G36" s="7"/>
      <c r="H36" s="7"/>
      <c r="I36" s="7"/>
    </row>
    <row r="37" ht="25.5" customHeight="1" spans="1:9">
      <c r="A37" s="61" t="s">
        <v>48</v>
      </c>
      <c r="B37" s="62" t="s">
        <v>49</v>
      </c>
      <c r="D37" s="60">
        <f>SUM(G30)</f>
        <v>0.159999999999997</v>
      </c>
      <c r="E37" s="53" t="s">
        <v>43</v>
      </c>
      <c r="F37" s="7"/>
      <c r="G37" s="7"/>
      <c r="H37" s="7"/>
      <c r="I37" s="7"/>
    </row>
    <row r="38" ht="30.75" customHeight="1" spans="1:9">
      <c r="A38" s="49" t="s">
        <v>44</v>
      </c>
      <c r="B38" s="50" t="s">
        <v>45</v>
      </c>
      <c r="D38" s="60">
        <f>SUM(F31*G30)</f>
        <v>0.338399999999993</v>
      </c>
      <c r="E38" s="53" t="s">
        <v>43</v>
      </c>
      <c r="F38" s="63"/>
      <c r="G38" s="7"/>
      <c r="H38" s="56"/>
      <c r="I38" s="56"/>
    </row>
    <row r="39" ht="29.25" customHeight="1" spans="1:9">
      <c r="A39" s="49" t="s">
        <v>46</v>
      </c>
      <c r="B39" s="50" t="s">
        <v>47</v>
      </c>
      <c r="D39" s="9">
        <f>SUM(H31*G30)</f>
        <v>0</v>
      </c>
      <c r="E39" s="53" t="s">
        <v>43</v>
      </c>
      <c r="F39" s="7"/>
      <c r="G39" s="7"/>
      <c r="H39" s="56"/>
      <c r="I39" s="56"/>
    </row>
    <row r="40" ht="48" customHeight="1" spans="1:9">
      <c r="A40" s="64" t="s">
        <v>50</v>
      </c>
      <c r="B40" s="9"/>
      <c r="C40" s="9"/>
      <c r="D40" s="9"/>
      <c r="E40" s="9"/>
      <c r="F40" s="9"/>
      <c r="G40" s="9"/>
      <c r="H40" s="9"/>
      <c r="I40" s="9"/>
    </row>
    <row r="41" ht="46.5" customHeight="1" spans="1:9">
      <c r="A41" s="65" t="s">
        <v>51</v>
      </c>
      <c r="B41" s="65"/>
      <c r="C41" s="65"/>
      <c r="D41" s="65"/>
      <c r="E41" s="65"/>
      <c r="F41" s="65"/>
      <c r="G41" s="65"/>
      <c r="H41" s="65"/>
      <c r="I41" s="65"/>
    </row>
    <row r="42" ht="49.5" customHeight="1" spans="2:9">
      <c r="B42" s="66"/>
      <c r="C42" s="66"/>
      <c r="D42" s="66"/>
      <c r="E42" s="66"/>
      <c r="F42" s="66"/>
      <c r="G42" s="66"/>
      <c r="H42" s="66"/>
      <c r="I42" s="66"/>
    </row>
  </sheetData>
  <mergeCells count="17">
    <mergeCell ref="A1:I1"/>
    <mergeCell ref="A2:I2"/>
    <mergeCell ref="A4:E4"/>
    <mergeCell ref="A5:I5"/>
    <mergeCell ref="A6:I6"/>
    <mergeCell ref="C8:G8"/>
    <mergeCell ref="A31:B31"/>
    <mergeCell ref="B32:C32"/>
    <mergeCell ref="H34:I34"/>
    <mergeCell ref="H38:I38"/>
    <mergeCell ref="H39:I39"/>
    <mergeCell ref="A40:I40"/>
    <mergeCell ref="A41:I41"/>
    <mergeCell ref="B42:I42"/>
    <mergeCell ref="A8:A9"/>
    <mergeCell ref="H8:H9"/>
    <mergeCell ref="I8:I9"/>
  </mergeCells>
  <pageMargins left="0.904166666666667" right="0.747916666666667" top="0.984027777777778" bottom="0.707638888888889" header="0.511805555555556" footer="0.511805555555556"/>
  <pageSetup paperSize="9" orientation="portrait"/>
  <headerFooter alignWithMargins="0"/>
  <drawing r:id="rId1"/>
  <legacyDrawing r:id="rId2"/>
  <oleObjects>
    <mc:AlternateContent xmlns:mc="http://schemas.openxmlformats.org/markup-compatibility/2006">
      <mc:Choice Requires="x14">
        <oleObject shapeId="19457" progId="Equation.3" r:id="rId3">
          <objectPr defaultSize="0" r:id="rId4">
            <anchor moveWithCells="1" sizeWithCells="1">
              <from>
                <xdr:col>7</xdr:col>
                <xdr:colOff>209550</xdr:colOff>
                <xdr:row>7</xdr:row>
                <xdr:rowOff>85725</xdr:rowOff>
              </from>
              <to>
                <xdr:col>7</xdr:col>
                <xdr:colOff>447675</xdr:colOff>
                <xdr:row>8</xdr:row>
                <xdr:rowOff>104775</xdr:rowOff>
              </to>
            </anchor>
          </objectPr>
        </oleObject>
      </mc:Choice>
      <mc:Fallback>
        <oleObject shapeId="19457" progId="Equation.3" r:id="rId3"/>
      </mc:Fallback>
    </mc:AlternateContent>
    <mc:AlternateContent xmlns:mc="http://schemas.openxmlformats.org/markup-compatibility/2006">
      <mc:Choice Requires="x14">
        <oleObject shapeId="19458" progId="Equation.3" r:id="rId5">
          <objectPr defaultSize="0" r:id="rId6">
            <anchor moveWithCells="1">
              <from>
                <xdr:col>0</xdr:col>
                <xdr:colOff>457200</xdr:colOff>
                <xdr:row>29</xdr:row>
                <xdr:rowOff>0</xdr:rowOff>
              </from>
              <to>
                <xdr:col>0</xdr:col>
                <xdr:colOff>733425</xdr:colOff>
                <xdr:row>30</xdr:row>
                <xdr:rowOff>19050</xdr:rowOff>
              </to>
            </anchor>
          </objectPr>
        </oleObject>
      </mc:Choice>
      <mc:Fallback>
        <oleObject shapeId="19458" progId="Equation.3" r:id="rId5"/>
      </mc:Fallback>
    </mc:AlternateContent>
    <mc:AlternateContent xmlns:mc="http://schemas.openxmlformats.org/markup-compatibility/2006">
      <mc:Choice Requires="x14">
        <oleObject shapeId="19460" progId="Equation.3" r:id="rId7">
          <objectPr defaultSize="0" r:id="rId6">
            <anchor moveWithCells="1">
              <from>
                <xdr:col>2</xdr:col>
                <xdr:colOff>123825</xdr:colOff>
                <xdr:row>32</xdr:row>
                <xdr:rowOff>28575</xdr:rowOff>
              </from>
              <to>
                <xdr:col>2</xdr:col>
                <xdr:colOff>390525</xdr:colOff>
                <xdr:row>33</xdr:row>
                <xdr:rowOff>38100</xdr:rowOff>
              </to>
            </anchor>
          </objectPr>
        </oleObject>
      </mc:Choice>
      <mc:Fallback>
        <oleObject shapeId="19460" progId="Equation.3" r:id="rId7"/>
      </mc:Fallback>
    </mc:AlternateContent>
    <mc:AlternateContent xmlns:mc="http://schemas.openxmlformats.org/markup-compatibility/2006">
      <mc:Choice Requires="x14">
        <oleObject shapeId="19461" progId="Equation.3" r:id="rId8">
          <objectPr defaultSize="0" r:id="rId9">
            <anchor moveWithCells="1">
              <from>
                <xdr:col>2</xdr:col>
                <xdr:colOff>66675</xdr:colOff>
                <xdr:row>33</xdr:row>
                <xdr:rowOff>104775</xdr:rowOff>
              </from>
              <to>
                <xdr:col>3</xdr:col>
                <xdr:colOff>28575</xdr:colOff>
                <xdr:row>34</xdr:row>
                <xdr:rowOff>0</xdr:rowOff>
              </to>
            </anchor>
          </objectPr>
        </oleObject>
      </mc:Choice>
      <mc:Fallback>
        <oleObject shapeId="19461" progId="Equation.3" r:id="rId8"/>
      </mc:Fallback>
    </mc:AlternateContent>
    <mc:AlternateContent xmlns:mc="http://schemas.openxmlformats.org/markup-compatibility/2006">
      <mc:Choice Requires="x14">
        <oleObject shapeId="19462" progId="Equation.3" r:id="rId10">
          <objectPr defaultSize="0" r:id="rId11">
            <anchor moveWithCells="1">
              <from>
                <xdr:col>2</xdr:col>
                <xdr:colOff>66675</xdr:colOff>
                <xdr:row>34</xdr:row>
                <xdr:rowOff>47625</xdr:rowOff>
              </from>
              <to>
                <xdr:col>3</xdr:col>
                <xdr:colOff>28575</xdr:colOff>
                <xdr:row>35</xdr:row>
                <xdr:rowOff>9525</xdr:rowOff>
              </to>
            </anchor>
          </objectPr>
        </oleObject>
      </mc:Choice>
      <mc:Fallback>
        <oleObject shapeId="19462" progId="Equation.3" r:id="rId10"/>
      </mc:Fallback>
    </mc:AlternateContent>
    <mc:AlternateContent xmlns:mc="http://schemas.openxmlformats.org/markup-compatibility/2006">
      <mc:Choice Requires="x14">
        <oleObject shapeId="19464" progId="Equation.3" r:id="rId12">
          <objectPr defaultSize="0" r:id="rId13">
            <anchor moveWithCells="1">
              <from>
                <xdr:col>2</xdr:col>
                <xdr:colOff>38100</xdr:colOff>
                <xdr:row>37</xdr:row>
                <xdr:rowOff>114300</xdr:rowOff>
              </from>
              <to>
                <xdr:col>2</xdr:col>
                <xdr:colOff>428625</xdr:colOff>
                <xdr:row>38</xdr:row>
                <xdr:rowOff>0</xdr:rowOff>
              </to>
            </anchor>
          </objectPr>
        </oleObject>
      </mc:Choice>
      <mc:Fallback>
        <oleObject shapeId="19464" progId="Equation.3" r:id="rId12"/>
      </mc:Fallback>
    </mc:AlternateContent>
    <mc:AlternateContent xmlns:mc="http://schemas.openxmlformats.org/markup-compatibility/2006">
      <mc:Choice Requires="x14">
        <oleObject shapeId="19465" progId="Equation.3" r:id="rId14">
          <objectPr defaultSize="0" r:id="rId15">
            <anchor moveWithCells="1" sizeWithCells="1">
              <from>
                <xdr:col>0</xdr:col>
                <xdr:colOff>533400</xdr:colOff>
                <xdr:row>31</xdr:row>
                <xdr:rowOff>95250</xdr:rowOff>
              </from>
              <to>
                <xdr:col>0</xdr:col>
                <xdr:colOff>685800</xdr:colOff>
                <xdr:row>31</xdr:row>
                <xdr:rowOff>438150</xdr:rowOff>
              </to>
            </anchor>
          </objectPr>
        </oleObject>
      </mc:Choice>
      <mc:Fallback>
        <oleObject shapeId="19465" progId="Equation.3" r:id="rId14"/>
      </mc:Fallback>
    </mc:AlternateContent>
    <mc:AlternateContent xmlns:mc="http://schemas.openxmlformats.org/markup-compatibility/2006">
      <mc:Choice Requires="x14">
        <oleObject shapeId="19466" progId="Equation.3" r:id="rId16">
          <objectPr defaultSize="0" r:id="rId17">
            <anchor moveWithCells="1">
              <from>
                <xdr:col>2</xdr:col>
                <xdr:colOff>47625</xdr:colOff>
                <xdr:row>38</xdr:row>
                <xdr:rowOff>66675</xdr:rowOff>
              </from>
              <to>
                <xdr:col>2</xdr:col>
                <xdr:colOff>561975</xdr:colOff>
                <xdr:row>38</xdr:row>
                <xdr:rowOff>361950</xdr:rowOff>
              </to>
            </anchor>
          </objectPr>
        </oleObject>
      </mc:Choice>
      <mc:Fallback>
        <oleObject shapeId="19466" progId="Equation.3" r:id="rId1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35"/>
  <sheetViews>
    <sheetView workbookViewId="0">
      <selection activeCell="C40" sqref="C40"/>
    </sheetView>
  </sheetViews>
  <sheetFormatPr defaultColWidth="9" defaultRowHeight="15.75"/>
  <cols>
    <col min="12" max="12" width="6.25" customWidth="1"/>
    <col min="13" max="13" width="11.125" customWidth="1"/>
  </cols>
  <sheetData>
    <row r="1" ht="27.7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3" customHeight="1" spans="1:13">
      <c r="A2" s="3" t="s">
        <v>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21.75" customHeight="1" spans="1:13">
      <c r="A3" s="3"/>
      <c r="B3" s="3"/>
      <c r="C3" s="3"/>
      <c r="D3" s="3"/>
      <c r="E3" s="4" t="s">
        <v>53</v>
      </c>
      <c r="F3" s="4"/>
      <c r="G3" s="4"/>
      <c r="H3" s="4"/>
      <c r="I3" s="3"/>
      <c r="J3" s="3"/>
      <c r="K3" s="3"/>
      <c r="L3" s="3"/>
      <c r="M3" s="3"/>
    </row>
    <row r="5" spans="13:13">
      <c r="M5" s="7" t="s">
        <v>54</v>
      </c>
    </row>
    <row r="7" spans="13:13">
      <c r="M7" s="1"/>
    </row>
    <row r="10" spans="13:13">
      <c r="M10" s="8" t="s">
        <v>55</v>
      </c>
    </row>
    <row r="11" spans="13:13">
      <c r="M11" s="7"/>
    </row>
    <row r="14" spans="13:13">
      <c r="M14" s="7"/>
    </row>
    <row r="15" spans="13:13">
      <c r="M15" s="7" t="s">
        <v>56</v>
      </c>
    </row>
    <row r="17" ht="24" customHeight="1" spans="5:13">
      <c r="E17" s="4" t="s">
        <v>57</v>
      </c>
      <c r="F17" s="5"/>
      <c r="G17" s="5"/>
      <c r="H17" s="5"/>
      <c r="I17" s="5"/>
      <c r="M17" s="1"/>
    </row>
    <row r="18" ht="22.5" customHeight="1" spans="13:13">
      <c r="M18" s="1"/>
    </row>
    <row r="20" spans="13:13">
      <c r="M20" s="7" t="s">
        <v>58</v>
      </c>
    </row>
    <row r="24" spans="13:13">
      <c r="M24" s="9" t="s">
        <v>59</v>
      </c>
    </row>
    <row r="26" spans="13:13">
      <c r="M26" s="1"/>
    </row>
    <row r="28" spans="13:13">
      <c r="M28" s="1" t="s">
        <v>60</v>
      </c>
    </row>
    <row r="35" ht="21" customHeight="1" spans="1:9">
      <c r="A35" s="6"/>
      <c r="B35" s="6" t="s">
        <v>61</v>
      </c>
      <c r="C35" s="6"/>
      <c r="D35" s="6"/>
      <c r="E35" s="6"/>
      <c r="F35" s="6"/>
      <c r="G35" s="6" t="s">
        <v>12</v>
      </c>
      <c r="H35" s="6" t="s">
        <v>35</v>
      </c>
      <c r="I35" s="6"/>
    </row>
  </sheetData>
  <mergeCells count="4">
    <mergeCell ref="A1:M1"/>
    <mergeCell ref="A2:M2"/>
    <mergeCell ref="E3:H3"/>
    <mergeCell ref="E17:I17"/>
  </mergeCells>
  <pageMargins left="0.984027777777778" right="0.471527777777778" top="0.590277777777778" bottom="0.432638888888889" header="0.511805555555556" footer="0.51180555555555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8" sqref="K8"/>
    </sheetView>
  </sheetViews>
  <sheetFormatPr defaultColWidth="9" defaultRowHeight="15.7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1A</vt:lpstr>
      <vt:lpstr>1B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WPS_1601433895</cp:lastModifiedBy>
  <dcterms:created xsi:type="dcterms:W3CDTF">1996-12-17T01:32:00Z</dcterms:created>
  <cp:lastPrinted>2016-03-21T07:32:00Z</cp:lastPrinted>
  <dcterms:modified xsi:type="dcterms:W3CDTF">2021-08-30T07:45:20Z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