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525" windowHeight="8340"/>
  </bookViews>
  <sheets>
    <sheet name="1A" sheetId="16" r:id="rId1"/>
    <sheet name="1B" sheetId="17" r:id="rId2"/>
  </sheets>
  <definedNames>
    <definedName name="_xlnm.Print_Area" localSheetId="0">'1A'!$A$1:$I$35</definedName>
    <definedName name="_xlnm.Print_Titles" localSheetId="0">'1A'!$1:$2</definedName>
  </definedNames>
  <calcPr calcId="145621"/>
</workbook>
</file>

<file path=xl/calcChain.xml><?xml version="1.0" encoding="utf-8"?>
<calcChain xmlns="http://schemas.openxmlformats.org/spreadsheetml/2006/main">
  <c r="G23" i="16" l="1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B23" i="16" l="1"/>
  <c r="D31" i="16"/>
  <c r="N19" i="17" s="1"/>
  <c r="D30" i="16"/>
  <c r="D32" i="16"/>
  <c r="D28" i="16"/>
  <c r="N13" i="17" s="1"/>
  <c r="D26" i="16"/>
  <c r="N9" i="17" l="1"/>
  <c r="D27" i="16"/>
  <c r="N6" i="17" s="1"/>
</calcChain>
</file>

<file path=xl/comments1.xml><?xml version="1.0" encoding="utf-8"?>
<comments xmlns="http://schemas.openxmlformats.org/spreadsheetml/2006/main">
  <authors>
    <author>win8</author>
  </authors>
  <commentList>
    <comment ref="H9" authorId="0">
      <text>
        <r>
          <rPr>
            <b/>
            <sz val="9"/>
            <rFont val="宋体"/>
            <family val="3"/>
            <charset val="134"/>
          </rPr>
          <t>win8: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<sst xmlns="http://schemas.openxmlformats.org/spreadsheetml/2006/main" count="78" uniqueCount="61">
  <si>
    <t>宁波迈拓斯数控机械有限公司</t>
  </si>
  <si>
    <t>机床工作台平面度测量过程监视统计记录表</t>
  </si>
  <si>
    <t>测量过程名称：机床工作台平面度测量过程</t>
  </si>
  <si>
    <r>
      <rPr>
        <sz val="12"/>
        <rFont val="宋体"/>
        <family val="3"/>
        <charset val="134"/>
      </rPr>
      <t>被测参数：平面度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测量范围：</t>
    </r>
    <r>
      <rPr>
        <sz val="12"/>
        <rFont val="Times New Roman"/>
        <family val="1"/>
      </rPr>
      <t>1000mm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测量允差：0.03mm</t>
    </r>
  </si>
  <si>
    <t>测量仪器： 千分表  测量范围 （0-1）mm， 最大允许误差是±0.0035mm</t>
  </si>
  <si>
    <r>
      <rPr>
        <sz val="12"/>
        <rFont val="宋体"/>
        <family val="3"/>
        <charset val="134"/>
      </rPr>
      <t>监视方法：统计技术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核查标准：标准样块</t>
    </r>
    <r>
      <rPr>
        <sz val="12"/>
        <rFont val="Times New Roman"/>
        <family val="1"/>
      </rPr>
      <t xml:space="preserve">        </t>
    </r>
  </si>
  <si>
    <t>核查标准：特定台板</t>
  </si>
  <si>
    <t xml:space="preserve"> </t>
  </si>
  <si>
    <t>序号</t>
  </si>
  <si>
    <t>核查</t>
  </si>
  <si>
    <t>观察记录g）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</si>
  <si>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</si>
  <si>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</si>
  <si>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</si>
  <si>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</si>
  <si>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</si>
  <si>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</si>
  <si>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</si>
  <si>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>2019.5.13</t>
  </si>
  <si>
    <t>2019.5.14</t>
  </si>
  <si>
    <t>2019.5.15</t>
  </si>
  <si>
    <t>2019.5.16</t>
  </si>
  <si>
    <t xml:space="preserve">                  </t>
  </si>
  <si>
    <t xml:space="preserve">                          </t>
  </si>
  <si>
    <t>2019.5.17</t>
  </si>
  <si>
    <t>2019.5.18</t>
  </si>
  <si>
    <t>2019.5.19</t>
  </si>
  <si>
    <t xml:space="preserve">                        </t>
  </si>
  <si>
    <t>2019.5.20</t>
  </si>
  <si>
    <t>2019.5.21</t>
  </si>
  <si>
    <t>2019.5.22</t>
  </si>
  <si>
    <t>2019.6.22</t>
  </si>
  <si>
    <t>2019.7.22</t>
  </si>
  <si>
    <t>2019.8.22</t>
  </si>
  <si>
    <t>2019.9.22</t>
  </si>
  <si>
    <t>查表得:</t>
  </si>
  <si>
    <r>
      <rPr>
        <sz val="12"/>
        <rFont val="宋体"/>
        <family val="3"/>
        <charset val="134"/>
      </rPr>
      <t>A</t>
    </r>
    <r>
      <rPr>
        <vertAlign val="subscript"/>
        <sz val="12"/>
        <rFont val="宋体"/>
        <family val="3"/>
        <charset val="134"/>
      </rPr>
      <t>2=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</si>
  <si>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4=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</si>
  <si>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3=</t>
    </r>
  </si>
  <si>
    <t>控制图计算：</t>
  </si>
  <si>
    <r>
      <rPr>
        <sz val="12"/>
        <rFont val="宋体"/>
        <family val="3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</si>
  <si>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</si>
  <si>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mm</t>
  </si>
  <si>
    <t>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</si>
  <si>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</si>
  <si>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</si>
  <si>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</si>
  <si>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</si>
  <si>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</si>
  <si>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</si>
  <si>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监视结果评价：</t>
    </r>
  </si>
  <si>
    <t xml:space="preserve">    均值、极差控制图状态正常，测量过程中未出现非正常变异，满足要求。</t>
  </si>
  <si>
    <t xml:space="preserve">  平面度度测量过程控制图</t>
  </si>
  <si>
    <t>均值控制图</t>
  </si>
  <si>
    <t>极差控制图</t>
  </si>
  <si>
    <t>许昌帝豪实业公司</t>
  </si>
  <si>
    <r>
      <rPr>
        <sz val="20"/>
        <rFont val="Times New Roman"/>
        <family val="1"/>
      </rPr>
      <t xml:space="preserve"> </t>
    </r>
    <r>
      <rPr>
        <b/>
        <sz val="20"/>
        <rFont val="Times New Roman"/>
        <family val="1"/>
      </rPr>
      <t xml:space="preserve"> </t>
    </r>
    <r>
      <rPr>
        <b/>
        <sz val="20"/>
        <rFont val="宋体"/>
        <family val="3"/>
        <charset val="134"/>
      </rPr>
      <t>单张纸厚度测量过程控制图</t>
    </r>
  </si>
  <si>
    <t>UCL=0.004</t>
  </si>
  <si>
    <t>CL=0.002</t>
  </si>
  <si>
    <t>LCL=0</t>
  </si>
  <si>
    <r>
      <t xml:space="preserve">      </t>
    </r>
    <r>
      <rPr>
        <sz val="12"/>
        <rFont val="宋体"/>
        <family val="3"/>
        <charset val="134"/>
      </rPr>
      <t>核查人员：谢金明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</si>
</sst>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0_ "/>
    <numFmt numFmtId="179" formatCode="0.0000_ "/>
    <numFmt numFmtId="180" formatCode="0.0000_);[Red]\(0.0000\)"/>
    <numFmt numFmtId="181" formatCode="0.00_);[Red]\(0.00\)"/>
  </numFmts>
  <fonts count="20" x14ac:knownFonts="1">
    <font>
      <sz val="12"/>
      <name val="宋体"/>
      <charset val="134"/>
    </font>
    <font>
      <sz val="16"/>
      <name val="宋体"/>
      <family val="3"/>
      <charset val="134"/>
    </font>
    <font>
      <sz val="20"/>
      <name val="Times New Roman"/>
      <family val="1"/>
    </font>
    <font>
      <sz val="14"/>
      <name val="宋体"/>
      <family val="3"/>
      <charset val="134"/>
    </font>
    <font>
      <b/>
      <sz val="18"/>
      <name val="宋体"/>
      <family val="3"/>
      <charset val="134"/>
    </font>
    <font>
      <sz val="18"/>
      <name val="Times New Roman"/>
      <family val="1"/>
    </font>
    <font>
      <sz val="12"/>
      <color rgb="FFFF0000"/>
      <name val="宋体"/>
      <family val="3"/>
      <charset val="134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  <font>
      <i/>
      <sz val="16"/>
      <name val="Times New Roman"/>
      <family val="1"/>
    </font>
    <font>
      <b/>
      <sz val="20"/>
      <name val="Times New Roman"/>
      <family val="1"/>
    </font>
    <font>
      <b/>
      <sz val="20"/>
      <name val="宋体"/>
      <family val="3"/>
      <charset val="134"/>
    </font>
    <font>
      <vertAlign val="subscript"/>
      <sz val="12"/>
      <name val="Times New Roman"/>
      <family val="1"/>
    </font>
    <font>
      <vertAlign val="subscript"/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80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178" fontId="8" fillId="0" borderId="2" xfId="0" applyNumberFormat="1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0" fillId="0" borderId="6" xfId="0" applyFont="1" applyBorder="1" applyAlignment="1"/>
    <xf numFmtId="179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180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179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0" xfId="0" applyFont="1" applyBorder="1"/>
    <xf numFmtId="181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left" vertical="center"/>
    </xf>
    <xf numFmtId="179" fontId="0" fillId="0" borderId="0" xfId="0" applyNumberFormat="1" applyFont="1" applyAlignment="1">
      <alignment horizontal="left" vertical="center"/>
    </xf>
    <xf numFmtId="180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78" fontId="8" fillId="0" borderId="0" xfId="0" applyNumberFormat="1" applyFont="1" applyBorder="1" applyAlignment="1">
      <alignment horizontal="center" wrapText="1"/>
    </xf>
    <xf numFmtId="178" fontId="8" fillId="0" borderId="0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899008"/>
        <c:axId val="263911296"/>
      </c:lineChart>
      <c:catAx>
        <c:axId val="26389900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63911296"/>
        <c:crosses val="autoZero"/>
        <c:auto val="1"/>
        <c:lblAlgn val="ctr"/>
        <c:lblOffset val="100"/>
        <c:tickLblSkip val="1"/>
        <c:noMultiLvlLbl val="0"/>
      </c:catAx>
      <c:valAx>
        <c:axId val="263911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layout>
            <c:manualLayout>
              <c:xMode val="edge"/>
              <c:yMode val="edge"/>
              <c:x val="2.1744382701135542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6389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45504"/>
        <c:axId val="257852160"/>
      </c:lineChart>
      <c:catAx>
        <c:axId val="25784550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57852160"/>
        <c:crosses val="autoZero"/>
        <c:auto val="1"/>
        <c:lblAlgn val="ctr"/>
        <c:lblOffset val="100"/>
        <c:tickLblSkip val="1"/>
        <c:noMultiLvlLbl val="0"/>
      </c:catAx>
      <c:valAx>
        <c:axId val="25785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57845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698879811512904E-2"/>
          <c:y val="0.104951775504003"/>
          <c:w val="0.90523380865131797"/>
          <c:h val="0.74206128133704696"/>
        </c:manualLayout>
      </c:layout>
      <c:lineChart>
        <c:grouping val="standard"/>
        <c:varyColors val="0"/>
        <c:ser>
          <c:idx val="0"/>
          <c:order val="0"/>
          <c:tx>
            <c:strRef>
              <c:f>'1A'!$H$7:$H$8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2.3898669640723302E-2"/>
                  <c:y val="-7.217016966320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'1A'!$H$9:$H$22</c:f>
              <c:numCache>
                <c:formatCode>0.0000_ </c:formatCode>
                <c:ptCount val="14"/>
                <c:pt idx="0" formatCode="0.0000_);[Red]\(0.0000\)">
                  <c:v>1.7600000000000001E-2</c:v>
                </c:pt>
                <c:pt idx="1">
                  <c:v>1.7800000000000003E-2</c:v>
                </c:pt>
                <c:pt idx="2">
                  <c:v>1.7800000000000003E-2</c:v>
                </c:pt>
                <c:pt idx="3">
                  <c:v>1.8200000000000001E-2</c:v>
                </c:pt>
                <c:pt idx="4">
                  <c:v>1.9999999999999997E-2</c:v>
                </c:pt>
                <c:pt idx="5">
                  <c:v>1.9599999999999999E-2</c:v>
                </c:pt>
                <c:pt idx="6">
                  <c:v>1.8599999999999998E-2</c:v>
                </c:pt>
                <c:pt idx="7">
                  <c:v>1.7999999999999999E-2</c:v>
                </c:pt>
                <c:pt idx="8">
                  <c:v>1.9400000000000001E-2</c:v>
                </c:pt>
                <c:pt idx="9">
                  <c:v>1.8800000000000004E-2</c:v>
                </c:pt>
                <c:pt idx="10">
                  <c:v>1.7400000000000002E-2</c:v>
                </c:pt>
                <c:pt idx="11">
                  <c:v>1.8200000000000001E-2</c:v>
                </c:pt>
                <c:pt idx="12">
                  <c:v>1.7600000000000001E-2</c:v>
                </c:pt>
                <c:pt idx="13">
                  <c:v>1.9E-2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65216"/>
        <c:axId val="257866752"/>
      </c:lineChart>
      <c:catAx>
        <c:axId val="257865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7866752"/>
        <c:crosses val="autoZero"/>
        <c:auto val="1"/>
        <c:lblAlgn val="ctr"/>
        <c:lblOffset val="100"/>
        <c:noMultiLvlLbl val="0"/>
      </c:catAx>
      <c:valAx>
        <c:axId val="257866752"/>
        <c:scaling>
          <c:orientation val="minMax"/>
          <c:max val="0.03"/>
          <c:min val="0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78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310493212777397E-2"/>
          <c:y val="0.20106869466479499"/>
          <c:w val="0.90121124311793699"/>
          <c:h val="0.71081332767884864"/>
        </c:manualLayout>
      </c:layout>
      <c:lineChart>
        <c:grouping val="standard"/>
        <c:varyColors val="0"/>
        <c:ser>
          <c:idx val="0"/>
          <c:order val="0"/>
          <c:tx>
            <c:strRef>
              <c:f>'1A'!$I$7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'1A'!$I$8:$I$22</c:f>
              <c:numCache>
                <c:formatCode>0.0000_);[Red]\(0.0000\)</c:formatCode>
                <c:ptCount val="15"/>
                <c:pt idx="1">
                  <c:v>6.0000000000000019E-3</c:v>
                </c:pt>
                <c:pt idx="2" formatCode="0.0000_ ">
                  <c:v>5.000000000000001E-3</c:v>
                </c:pt>
                <c:pt idx="3" formatCode="0.0000_ ">
                  <c:v>9.0000000000000011E-3</c:v>
                </c:pt>
                <c:pt idx="4" formatCode="0.0000_ ">
                  <c:v>9.0000000000000011E-3</c:v>
                </c:pt>
                <c:pt idx="5" formatCode="0.0000_ ">
                  <c:v>9.0000000000000011E-3</c:v>
                </c:pt>
                <c:pt idx="6" formatCode="0.0000_ ">
                  <c:v>1.2999999999999999E-2</c:v>
                </c:pt>
                <c:pt idx="7" formatCode="0.0000_ ">
                  <c:v>0.01</c:v>
                </c:pt>
                <c:pt idx="8" formatCode="0.0000_ ">
                  <c:v>7.9999999999999984E-3</c:v>
                </c:pt>
                <c:pt idx="9" formatCode="0.0000_ ">
                  <c:v>1.0000000000000002E-2</c:v>
                </c:pt>
                <c:pt idx="10" formatCode="0.0000_ ">
                  <c:v>9.0000000000000011E-3</c:v>
                </c:pt>
                <c:pt idx="11" formatCode="0.0000_ ">
                  <c:v>1.0999999999999999E-2</c:v>
                </c:pt>
                <c:pt idx="12" formatCode="0.0000_ ">
                  <c:v>8.0000000000000002E-3</c:v>
                </c:pt>
                <c:pt idx="13" formatCode="0.0000_ ">
                  <c:v>1.2E-2</c:v>
                </c:pt>
                <c:pt idx="14" formatCode="0.0000_ ">
                  <c:v>1.1000000000000001E-2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953984"/>
        <c:axId val="258956288"/>
      </c:lineChart>
      <c:catAx>
        <c:axId val="258953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8956288"/>
        <c:crosses val="autoZero"/>
        <c:auto val="1"/>
        <c:lblAlgn val="ctr"/>
        <c:lblOffset val="100"/>
        <c:noMultiLvlLbl val="0"/>
      </c:catAx>
      <c:valAx>
        <c:axId val="258956288"/>
        <c:scaling>
          <c:orientation val="minMax"/>
          <c:max val="0.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89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极差</c:v>
          </c:tx>
          <c:marker>
            <c:symbol val="none"/>
          </c:marker>
          <c:val>
            <c:numRef>
              <c:f>'1A'!$I$9:$I$22</c:f>
              <c:numCache>
                <c:formatCode>0.0000_ </c:formatCode>
                <c:ptCount val="14"/>
                <c:pt idx="0" formatCode="0.0000_);[Red]\(0.0000\)">
                  <c:v>6.0000000000000019E-3</c:v>
                </c:pt>
                <c:pt idx="1">
                  <c:v>5.000000000000001E-3</c:v>
                </c:pt>
                <c:pt idx="2">
                  <c:v>9.0000000000000011E-3</c:v>
                </c:pt>
                <c:pt idx="3">
                  <c:v>9.0000000000000011E-3</c:v>
                </c:pt>
                <c:pt idx="4">
                  <c:v>9.0000000000000011E-3</c:v>
                </c:pt>
                <c:pt idx="5">
                  <c:v>1.2999999999999999E-2</c:v>
                </c:pt>
                <c:pt idx="6">
                  <c:v>0.01</c:v>
                </c:pt>
                <c:pt idx="7">
                  <c:v>7.9999999999999984E-3</c:v>
                </c:pt>
                <c:pt idx="8">
                  <c:v>1.0000000000000002E-2</c:v>
                </c:pt>
                <c:pt idx="9">
                  <c:v>9.0000000000000011E-3</c:v>
                </c:pt>
                <c:pt idx="10">
                  <c:v>1.0999999999999999E-2</c:v>
                </c:pt>
                <c:pt idx="11">
                  <c:v>8.0000000000000002E-3</c:v>
                </c:pt>
                <c:pt idx="12">
                  <c:v>1.2E-2</c:v>
                </c:pt>
                <c:pt idx="13">
                  <c:v>1.1000000000000001E-2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val>
            <c:numRef>
              <c:f>'1A'!$I$9:$I$22</c:f>
              <c:numCache>
                <c:formatCode>0.0000_ </c:formatCode>
                <c:ptCount val="14"/>
                <c:pt idx="0" formatCode="0.0000_);[Red]\(0.0000\)">
                  <c:v>6.0000000000000019E-3</c:v>
                </c:pt>
                <c:pt idx="1">
                  <c:v>5.000000000000001E-3</c:v>
                </c:pt>
                <c:pt idx="2">
                  <c:v>9.0000000000000011E-3</c:v>
                </c:pt>
                <c:pt idx="3">
                  <c:v>9.0000000000000011E-3</c:v>
                </c:pt>
                <c:pt idx="4">
                  <c:v>9.0000000000000011E-3</c:v>
                </c:pt>
                <c:pt idx="5">
                  <c:v>1.2999999999999999E-2</c:v>
                </c:pt>
                <c:pt idx="6">
                  <c:v>0.01</c:v>
                </c:pt>
                <c:pt idx="7">
                  <c:v>7.9999999999999984E-3</c:v>
                </c:pt>
                <c:pt idx="8">
                  <c:v>1.0000000000000002E-2</c:v>
                </c:pt>
                <c:pt idx="9">
                  <c:v>9.0000000000000011E-3</c:v>
                </c:pt>
                <c:pt idx="10">
                  <c:v>1.0999999999999999E-2</c:v>
                </c:pt>
                <c:pt idx="11">
                  <c:v>8.0000000000000002E-3</c:v>
                </c:pt>
                <c:pt idx="12">
                  <c:v>1.2E-2</c:v>
                </c:pt>
                <c:pt idx="13">
                  <c:v>1.1000000000000001E-2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875584"/>
        <c:axId val="263889664"/>
      </c:lineChart>
      <c:catAx>
        <c:axId val="263875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3889664"/>
        <c:crosses val="autoZero"/>
        <c:auto val="1"/>
        <c:lblAlgn val="ctr"/>
        <c:lblOffset val="100"/>
        <c:noMultiLvlLbl val="0"/>
      </c:catAx>
      <c:valAx>
        <c:axId val="263889664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3875584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635821496202902E-2"/>
          <c:y val="0.204207254078074"/>
          <c:w val="0.90878552971576199"/>
          <c:h val="0.50513833992094903"/>
        </c:manualLayout>
      </c:layout>
      <c:lineChart>
        <c:grouping val="standard"/>
        <c:varyColors val="0"/>
        <c:ser>
          <c:idx val="1"/>
          <c:order val="1"/>
          <c:tx>
            <c:v>均值</c:v>
          </c:tx>
          <c:marker>
            <c:symbol val="none"/>
          </c:marker>
          <c:val>
            <c:numRef>
              <c:f>'1A'!$H$9:$H$22</c:f>
              <c:numCache>
                <c:formatCode>0.0000_ </c:formatCode>
                <c:ptCount val="14"/>
                <c:pt idx="0" formatCode="0.0000_);[Red]\(0.0000\)">
                  <c:v>1.7600000000000001E-2</c:v>
                </c:pt>
                <c:pt idx="1">
                  <c:v>1.7800000000000003E-2</c:v>
                </c:pt>
                <c:pt idx="2">
                  <c:v>1.7800000000000003E-2</c:v>
                </c:pt>
                <c:pt idx="3">
                  <c:v>1.8200000000000001E-2</c:v>
                </c:pt>
                <c:pt idx="4">
                  <c:v>1.9999999999999997E-2</c:v>
                </c:pt>
                <c:pt idx="5">
                  <c:v>1.9599999999999999E-2</c:v>
                </c:pt>
                <c:pt idx="6">
                  <c:v>1.8599999999999998E-2</c:v>
                </c:pt>
                <c:pt idx="7">
                  <c:v>1.7999999999999999E-2</c:v>
                </c:pt>
                <c:pt idx="8">
                  <c:v>1.9400000000000001E-2</c:v>
                </c:pt>
                <c:pt idx="9">
                  <c:v>1.8800000000000004E-2</c:v>
                </c:pt>
                <c:pt idx="10">
                  <c:v>1.7400000000000002E-2</c:v>
                </c:pt>
                <c:pt idx="11">
                  <c:v>1.8200000000000001E-2</c:v>
                </c:pt>
                <c:pt idx="12">
                  <c:v>1.7600000000000001E-2</c:v>
                </c:pt>
                <c:pt idx="13">
                  <c:v>1.9E-2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val>
            <c:numRef>
              <c:f>'1A'!$H$9:$H$22</c:f>
              <c:numCache>
                <c:formatCode>0.0000_ </c:formatCode>
                <c:ptCount val="14"/>
                <c:pt idx="0" formatCode="0.0000_);[Red]\(0.0000\)">
                  <c:v>1.7600000000000001E-2</c:v>
                </c:pt>
                <c:pt idx="1">
                  <c:v>1.7800000000000003E-2</c:v>
                </c:pt>
                <c:pt idx="2">
                  <c:v>1.7800000000000003E-2</c:v>
                </c:pt>
                <c:pt idx="3">
                  <c:v>1.8200000000000001E-2</c:v>
                </c:pt>
                <c:pt idx="4">
                  <c:v>1.9999999999999997E-2</c:v>
                </c:pt>
                <c:pt idx="5">
                  <c:v>1.9599999999999999E-2</c:v>
                </c:pt>
                <c:pt idx="6">
                  <c:v>1.8599999999999998E-2</c:v>
                </c:pt>
                <c:pt idx="7">
                  <c:v>1.7999999999999999E-2</c:v>
                </c:pt>
                <c:pt idx="8">
                  <c:v>1.9400000000000001E-2</c:v>
                </c:pt>
                <c:pt idx="9">
                  <c:v>1.8800000000000004E-2</c:v>
                </c:pt>
                <c:pt idx="10">
                  <c:v>1.7400000000000002E-2</c:v>
                </c:pt>
                <c:pt idx="11">
                  <c:v>1.8200000000000001E-2</c:v>
                </c:pt>
                <c:pt idx="12">
                  <c:v>1.7600000000000001E-2</c:v>
                </c:pt>
                <c:pt idx="13">
                  <c:v>1.9E-2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35488"/>
        <c:axId val="263937024"/>
      </c:lineChart>
      <c:catAx>
        <c:axId val="263935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3937024"/>
        <c:crosses val="autoZero"/>
        <c:auto val="1"/>
        <c:lblAlgn val="ctr"/>
        <c:lblOffset val="100"/>
        <c:noMultiLvlLbl val="0"/>
      </c:catAx>
      <c:valAx>
        <c:axId val="263937024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3935488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22</xdr:row>
      <xdr:rowOff>47625</xdr:rowOff>
    </xdr:from>
    <xdr:to>
      <xdr:col>6</xdr:col>
      <xdr:colOff>47625</xdr:colOff>
      <xdr:row>22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28950" y="1483995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29</xdr:row>
      <xdr:rowOff>47625</xdr:rowOff>
    </xdr:from>
    <xdr:to>
      <xdr:col>2</xdr:col>
      <xdr:colOff>390525</xdr:colOff>
      <xdr:row>29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0" y="1757616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8</xdr:col>
      <xdr:colOff>598805</xdr:colOff>
      <xdr:row>35</xdr:row>
      <xdr:rowOff>9525</xdr:rowOff>
    </xdr:to>
    <xdr:graphicFrame macro="">
      <xdr:nvGraphicFramePr>
        <xdr:cNvPr id="19691" name="图表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35</xdr:row>
      <xdr:rowOff>0</xdr:rowOff>
    </xdr:from>
    <xdr:to>
      <xdr:col>9</xdr:col>
      <xdr:colOff>9525</xdr:colOff>
      <xdr:row>35</xdr:row>
      <xdr:rowOff>9525</xdr:rowOff>
    </xdr:to>
    <xdr:graphicFrame macro="">
      <xdr:nvGraphicFramePr>
        <xdr:cNvPr id="19692" name="图表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29210</xdr:colOff>
      <xdr:row>40</xdr:row>
      <xdr:rowOff>104178</xdr:rowOff>
    </xdr:from>
    <xdr:to>
      <xdr:col>15</xdr:col>
      <xdr:colOff>0</xdr:colOff>
      <xdr:row>60</xdr:row>
      <xdr:rowOff>38138</xdr:rowOff>
    </xdr:to>
    <xdr:grpSp>
      <xdr:nvGrpSpPr>
        <xdr:cNvPr id="4" name="组合 3"/>
        <xdr:cNvGrpSpPr/>
      </xdr:nvGrpSpPr>
      <xdr:grpSpPr>
        <a:xfrm>
          <a:off x="29210" y="13286778"/>
          <a:ext cx="7095490" cy="3553460"/>
          <a:chOff x="174" y="1484"/>
          <a:chExt cx="12547" cy="3891"/>
        </a:xfrm>
      </xdr:grpSpPr>
      <xdr:graphicFrame macro="">
        <xdr:nvGraphicFramePr>
          <xdr:cNvPr id="2" name="图表 1"/>
          <xdr:cNvGraphicFramePr/>
        </xdr:nvGraphicFramePr>
        <xdr:xfrm>
          <a:off x="174" y="1484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3" name="直接连接符 2"/>
          <xdr:cNvCxnSpPr/>
        </xdr:nvCxnSpPr>
        <xdr:spPr>
          <a:xfrm>
            <a:off x="1095" y="3664"/>
            <a:ext cx="11339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177801</xdr:colOff>
      <xdr:row>63</xdr:row>
      <xdr:rowOff>168275</xdr:rowOff>
    </xdr:from>
    <xdr:to>
      <xdr:col>15</xdr:col>
      <xdr:colOff>1</xdr:colOff>
      <xdr:row>82</xdr:row>
      <xdr:rowOff>160655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48260</xdr:colOff>
      <xdr:row>72</xdr:row>
      <xdr:rowOff>102235</xdr:rowOff>
    </xdr:from>
    <xdr:to>
      <xdr:col>16</xdr:col>
      <xdr:colOff>46355</xdr:colOff>
      <xdr:row>72</xdr:row>
      <xdr:rowOff>102235</xdr:rowOff>
    </xdr:to>
    <xdr:cxnSp macro="">
      <xdr:nvCxnSpPr>
        <xdr:cNvPr id="9" name="直接连接符 8"/>
        <xdr:cNvCxnSpPr/>
      </xdr:nvCxnSpPr>
      <xdr:spPr>
        <a:xfrm>
          <a:off x="372110" y="19076035"/>
          <a:ext cx="6798945" cy="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358775</xdr:colOff>
      <xdr:row>58</xdr:row>
      <xdr:rowOff>194310</xdr:rowOff>
    </xdr:from>
    <xdr:to>
      <xdr:col>6</xdr:col>
      <xdr:colOff>412750</xdr:colOff>
      <xdr:row>60</xdr:row>
      <xdr:rowOff>100330</xdr:rowOff>
    </xdr:to>
    <xdr:sp macro="" textlink="">
      <xdr:nvSpPr>
        <xdr:cNvPr id="10" name="文本框 9"/>
        <xdr:cNvSpPr txBox="1"/>
      </xdr:nvSpPr>
      <xdr:spPr>
        <a:xfrm>
          <a:off x="3092450" y="25024715"/>
          <a:ext cx="568325" cy="281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en-US" altLang="zh-CN" sz="1100"/>
        </a:p>
      </xdr:txBody>
    </xdr:sp>
    <xdr:clientData/>
  </xdr:twoCellAnchor>
  <xdr:twoCellAnchor>
    <xdr:from>
      <xdr:col>4</xdr:col>
      <xdr:colOff>494665</xdr:colOff>
      <xdr:row>59</xdr:row>
      <xdr:rowOff>154305</xdr:rowOff>
    </xdr:from>
    <xdr:to>
      <xdr:col>5</xdr:col>
      <xdr:colOff>250190</xdr:colOff>
      <xdr:row>59</xdr:row>
      <xdr:rowOff>154305</xdr:rowOff>
    </xdr:to>
    <xdr:cxnSp macro="">
      <xdr:nvCxnSpPr>
        <xdr:cNvPr id="11" name="直接连接符 10"/>
        <xdr:cNvCxnSpPr/>
      </xdr:nvCxnSpPr>
      <xdr:spPr>
        <a:xfrm>
          <a:off x="2685415" y="25179020"/>
          <a:ext cx="29845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542290</xdr:colOff>
      <xdr:row>59</xdr:row>
      <xdr:rowOff>12065</xdr:rowOff>
    </xdr:from>
    <xdr:ext cx="541655" cy="295910"/>
    <xdr:sp macro="" textlink="">
      <xdr:nvSpPr>
        <xdr:cNvPr id="13" name="文本框 12"/>
        <xdr:cNvSpPr txBox="1"/>
      </xdr:nvSpPr>
      <xdr:spPr>
        <a:xfrm>
          <a:off x="4323715" y="25036780"/>
          <a:ext cx="541655" cy="295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均值</a:t>
          </a:r>
          <a:endParaRPr lang="en-US" altLang="zh-CN" sz="1100"/>
        </a:p>
      </xdr:txBody>
    </xdr:sp>
    <xdr:clientData/>
  </xdr:oneCellAnchor>
  <xdr:twoCellAnchor>
    <xdr:from>
      <xdr:col>7</xdr:col>
      <xdr:colOff>133985</xdr:colOff>
      <xdr:row>59</xdr:row>
      <xdr:rowOff>133985</xdr:rowOff>
    </xdr:from>
    <xdr:to>
      <xdr:col>7</xdr:col>
      <xdr:colOff>467360</xdr:colOff>
      <xdr:row>59</xdr:row>
      <xdr:rowOff>146685</xdr:rowOff>
    </xdr:to>
    <xdr:cxnSp macro="">
      <xdr:nvCxnSpPr>
        <xdr:cNvPr id="14" name="直接连接符 13"/>
        <xdr:cNvCxnSpPr/>
      </xdr:nvCxnSpPr>
      <xdr:spPr>
        <a:xfrm flipV="1">
          <a:off x="3915410" y="25158700"/>
          <a:ext cx="333375" cy="1270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</xdr:colOff>
      <xdr:row>83</xdr:row>
      <xdr:rowOff>120015</xdr:rowOff>
    </xdr:from>
    <xdr:to>
      <xdr:col>4</xdr:col>
      <xdr:colOff>515620</xdr:colOff>
      <xdr:row>83</xdr:row>
      <xdr:rowOff>120015</xdr:rowOff>
    </xdr:to>
    <xdr:cxnSp macro="">
      <xdr:nvCxnSpPr>
        <xdr:cNvPr id="15" name="直接连接符 14"/>
        <xdr:cNvCxnSpPr/>
      </xdr:nvCxnSpPr>
      <xdr:spPr>
        <a:xfrm>
          <a:off x="2284095" y="29488130"/>
          <a:ext cx="422275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127635</xdr:colOff>
      <xdr:row>83</xdr:row>
      <xdr:rowOff>19685</xdr:rowOff>
    </xdr:from>
    <xdr:to>
      <xdr:col>6</xdr:col>
      <xdr:colOff>194945</xdr:colOff>
      <xdr:row>84</xdr:row>
      <xdr:rowOff>92075</xdr:rowOff>
    </xdr:to>
    <xdr:sp macro="" textlink="">
      <xdr:nvSpPr>
        <xdr:cNvPr id="16" name="文本框 15"/>
        <xdr:cNvSpPr txBox="1"/>
      </xdr:nvSpPr>
      <xdr:spPr>
        <a:xfrm>
          <a:off x="2861310" y="29387800"/>
          <a:ext cx="581660" cy="253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</a:p>
      </xdr:txBody>
    </xdr:sp>
    <xdr:clientData/>
  </xdr:twoCellAnchor>
  <xdr:twoCellAnchor>
    <xdr:from>
      <xdr:col>6</xdr:col>
      <xdr:colOff>508635</xdr:colOff>
      <xdr:row>83</xdr:row>
      <xdr:rowOff>113665</xdr:rowOff>
    </xdr:from>
    <xdr:to>
      <xdr:col>7</xdr:col>
      <xdr:colOff>331470</xdr:colOff>
      <xdr:row>83</xdr:row>
      <xdr:rowOff>113665</xdr:rowOff>
    </xdr:to>
    <xdr:cxnSp macro="">
      <xdr:nvCxnSpPr>
        <xdr:cNvPr id="17" name="直接连接符 16"/>
        <xdr:cNvCxnSpPr/>
      </xdr:nvCxnSpPr>
      <xdr:spPr>
        <a:xfrm>
          <a:off x="3756660" y="29481780"/>
          <a:ext cx="356235" cy="0"/>
        </a:xfrm>
        <a:prstGeom prst="line">
          <a:avLst/>
        </a:prstGeom>
        <a:ln w="2222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454660</xdr:colOff>
      <xdr:row>83</xdr:row>
      <xdr:rowOff>5715</xdr:rowOff>
    </xdr:from>
    <xdr:ext cx="537845" cy="296545"/>
    <xdr:sp macro="" textlink="">
      <xdr:nvSpPr>
        <xdr:cNvPr id="18" name="文本框 17"/>
        <xdr:cNvSpPr txBox="1"/>
      </xdr:nvSpPr>
      <xdr:spPr>
        <a:xfrm>
          <a:off x="4236085" y="29373830"/>
          <a:ext cx="53784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极差</a:t>
          </a:r>
          <a:endParaRPr lang="en-US" altLang="zh-CN" sz="1100"/>
        </a:p>
      </xdr:txBody>
    </xdr:sp>
    <xdr:clientData/>
  </xdr:oneCellAnchor>
  <xdr:twoCellAnchor>
    <xdr:from>
      <xdr:col>8</xdr:col>
      <xdr:colOff>435610</xdr:colOff>
      <xdr:row>59</xdr:row>
      <xdr:rowOff>133985</xdr:rowOff>
    </xdr:from>
    <xdr:to>
      <xdr:col>9</xdr:col>
      <xdr:colOff>250825</xdr:colOff>
      <xdr:row>59</xdr:row>
      <xdr:rowOff>133985</xdr:rowOff>
    </xdr:to>
    <xdr:cxnSp macro="">
      <xdr:nvCxnSpPr>
        <xdr:cNvPr id="19" name="直接连接符 18"/>
        <xdr:cNvCxnSpPr/>
      </xdr:nvCxnSpPr>
      <xdr:spPr>
        <a:xfrm>
          <a:off x="4883785" y="25158700"/>
          <a:ext cx="415290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83</xdr:row>
      <xdr:rowOff>133985</xdr:rowOff>
    </xdr:from>
    <xdr:to>
      <xdr:col>9</xdr:col>
      <xdr:colOff>32385</xdr:colOff>
      <xdr:row>83</xdr:row>
      <xdr:rowOff>133985</xdr:rowOff>
    </xdr:to>
    <xdr:cxnSp macro="">
      <xdr:nvCxnSpPr>
        <xdr:cNvPr id="20" name="直接连接符 19"/>
        <xdr:cNvCxnSpPr/>
      </xdr:nvCxnSpPr>
      <xdr:spPr>
        <a:xfrm>
          <a:off x="4591050" y="29502100"/>
          <a:ext cx="489585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189230</xdr:colOff>
      <xdr:row>83</xdr:row>
      <xdr:rowOff>5715</xdr:rowOff>
    </xdr:from>
    <xdr:ext cx="732155" cy="296545"/>
    <xdr:sp macro="" textlink="">
      <xdr:nvSpPr>
        <xdr:cNvPr id="21" name="文本框 20"/>
        <xdr:cNvSpPr txBox="1"/>
      </xdr:nvSpPr>
      <xdr:spPr>
        <a:xfrm>
          <a:off x="5237480" y="29373830"/>
          <a:ext cx="73215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xdr:twoCellAnchor>
    <xdr:from>
      <xdr:col>1</xdr:col>
      <xdr:colOff>16510</xdr:colOff>
      <xdr:row>77</xdr:row>
      <xdr:rowOff>28575</xdr:rowOff>
    </xdr:from>
    <xdr:to>
      <xdr:col>14</xdr:col>
      <xdr:colOff>23495</xdr:colOff>
      <xdr:row>77</xdr:row>
      <xdr:rowOff>30480</xdr:rowOff>
    </xdr:to>
    <xdr:cxnSp macro="">
      <xdr:nvCxnSpPr>
        <xdr:cNvPr id="22" name="直接连接符 21"/>
        <xdr:cNvCxnSpPr/>
      </xdr:nvCxnSpPr>
      <xdr:spPr>
        <a:xfrm flipV="1">
          <a:off x="340360" y="19907250"/>
          <a:ext cx="6531610" cy="190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163830</xdr:colOff>
      <xdr:row>48</xdr:row>
      <xdr:rowOff>23495</xdr:rowOff>
    </xdr:from>
    <xdr:to>
      <xdr:col>14</xdr:col>
      <xdr:colOff>190500</xdr:colOff>
      <xdr:row>48</xdr:row>
      <xdr:rowOff>47625</xdr:rowOff>
    </xdr:to>
    <xdr:cxnSp macro="">
      <xdr:nvCxnSpPr>
        <xdr:cNvPr id="5" name="直接连接符 4"/>
        <xdr:cNvCxnSpPr/>
      </xdr:nvCxnSpPr>
      <xdr:spPr>
        <a:xfrm>
          <a:off x="487680" y="14653895"/>
          <a:ext cx="6551295" cy="2413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563245</xdr:colOff>
      <xdr:row>59</xdr:row>
      <xdr:rowOff>28575</xdr:rowOff>
    </xdr:from>
    <xdr:ext cx="606425" cy="296545"/>
    <xdr:sp macro="" textlink="">
      <xdr:nvSpPr>
        <xdr:cNvPr id="6" name="文本框 5"/>
        <xdr:cNvSpPr txBox="1"/>
      </xdr:nvSpPr>
      <xdr:spPr>
        <a:xfrm>
          <a:off x="5611495" y="25053290"/>
          <a:ext cx="60642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6</xdr:row>
          <xdr:rowOff>133350</xdr:rowOff>
        </xdr:from>
        <xdr:to>
          <xdr:col>7</xdr:col>
          <xdr:colOff>685800</xdr:colOff>
          <xdr:row>7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0</xdr:rowOff>
        </xdr:from>
        <xdr:to>
          <xdr:col>1</xdr:col>
          <xdr:colOff>276225</xdr:colOff>
          <xdr:row>23</xdr:row>
          <xdr:rowOff>19050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19050</xdr:rowOff>
        </xdr:from>
        <xdr:to>
          <xdr:col>2</xdr:col>
          <xdr:colOff>390525</xdr:colOff>
          <xdr:row>26</xdr:row>
          <xdr:rowOff>28575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95250</xdr:rowOff>
        </xdr:from>
        <xdr:to>
          <xdr:col>3</xdr:col>
          <xdr:colOff>104775</xdr:colOff>
          <xdr:row>26</xdr:row>
          <xdr:rowOff>457200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47625</xdr:rowOff>
        </xdr:from>
        <xdr:to>
          <xdr:col>3</xdr:col>
          <xdr:colOff>104775</xdr:colOff>
          <xdr:row>28</xdr:row>
          <xdr:rowOff>9525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114300</xdr:rowOff>
        </xdr:from>
        <xdr:to>
          <xdr:col>2</xdr:col>
          <xdr:colOff>428625</xdr:colOff>
          <xdr:row>31</xdr:row>
          <xdr:rowOff>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24</xdr:row>
          <xdr:rowOff>95250</xdr:rowOff>
        </xdr:from>
        <xdr:to>
          <xdr:col>0</xdr:col>
          <xdr:colOff>685800</xdr:colOff>
          <xdr:row>24</xdr:row>
          <xdr:rowOff>438150</xdr:rowOff>
        </xdr:to>
        <xdr:sp macro="" textlink=""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57150</xdr:rowOff>
        </xdr:from>
        <xdr:to>
          <xdr:col>3</xdr:col>
          <xdr:colOff>38100</xdr:colOff>
          <xdr:row>31</xdr:row>
          <xdr:rowOff>361950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0.06445</cdr:x>
      <cdr:y>0.74285</cdr:y>
    </cdr:from>
    <cdr:to>
      <cdr:x>0.96832</cdr:x>
      <cdr:y>0.74478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457290" y="2639673"/>
          <a:ext cx="6413401" cy="685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>
          <a:spAutoFit/>
        </a:bodyPr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 macro="" textlink="">
      <cdr:nvSpPr>
        <cdr:cNvPr id="7" name="矩形 6"/>
        <cdr:cNvSpPr/>
      </cdr:nvSpPr>
      <cdr:spPr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altLang="zh-CN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17</xdr:row>
      <xdr:rowOff>19050</xdr:rowOff>
    </xdr:from>
    <xdr:to>
      <xdr:col>11</xdr:col>
      <xdr:colOff>314325</xdr:colOff>
      <xdr:row>29</xdr:row>
      <xdr:rowOff>95250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0</xdr:rowOff>
    </xdr:from>
    <xdr:to>
      <xdr:col>11</xdr:col>
      <xdr:colOff>295275</xdr:colOff>
      <xdr:row>16</xdr:row>
      <xdr:rowOff>57150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489585</xdr:colOff>
      <xdr:row>6</xdr:row>
      <xdr:rowOff>48895</xdr:rowOff>
    </xdr:from>
    <xdr:to>
      <xdr:col>11</xdr:col>
      <xdr:colOff>346710</xdr:colOff>
      <xdr:row>6</xdr:row>
      <xdr:rowOff>48895</xdr:rowOff>
    </xdr:to>
    <xdr:sp macro="" textlink="">
      <xdr:nvSpPr>
        <xdr:cNvPr id="20612" name="Line 132"/>
        <xdr:cNvSpPr>
          <a:spLocks noChangeShapeType="1"/>
        </xdr:cNvSpPr>
      </xdr:nvSpPr>
      <xdr:spPr>
        <a:xfrm>
          <a:off x="489585" y="163957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210820</xdr:colOff>
      <xdr:row>8</xdr:row>
      <xdr:rowOff>183515</xdr:rowOff>
    </xdr:from>
    <xdr:to>
      <xdr:col>12</xdr:col>
      <xdr:colOff>267970</xdr:colOff>
      <xdr:row>8</xdr:row>
      <xdr:rowOff>183515</xdr:rowOff>
    </xdr:to>
    <xdr:sp macro="" textlink="">
      <xdr:nvSpPr>
        <xdr:cNvPr id="20613" name="Line 133"/>
        <xdr:cNvSpPr>
          <a:spLocks noChangeShapeType="1"/>
        </xdr:cNvSpPr>
      </xdr:nvSpPr>
      <xdr:spPr>
        <a:xfrm>
          <a:off x="896620" y="213360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124460</xdr:colOff>
      <xdr:row>8</xdr:row>
      <xdr:rowOff>102235</xdr:rowOff>
    </xdr:from>
    <xdr:to>
      <xdr:col>12</xdr:col>
      <xdr:colOff>219710</xdr:colOff>
      <xdr:row>8</xdr:row>
      <xdr:rowOff>102235</xdr:rowOff>
    </xdr:to>
    <xdr:sp macro="" textlink="">
      <xdr:nvSpPr>
        <xdr:cNvPr id="20614" name="Line 134"/>
        <xdr:cNvSpPr>
          <a:spLocks noChangeShapeType="1"/>
        </xdr:cNvSpPr>
      </xdr:nvSpPr>
      <xdr:spPr>
        <a:xfrm>
          <a:off x="810260" y="205486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373380</xdr:colOff>
      <xdr:row>19</xdr:row>
      <xdr:rowOff>111760</xdr:rowOff>
    </xdr:from>
    <xdr:to>
      <xdr:col>11</xdr:col>
      <xdr:colOff>230505</xdr:colOff>
      <xdr:row>19</xdr:row>
      <xdr:rowOff>111760</xdr:rowOff>
    </xdr:to>
    <xdr:sp macro="" textlink="">
      <xdr:nvSpPr>
        <xdr:cNvPr id="9" name="Line 132"/>
        <xdr:cNvSpPr>
          <a:spLocks noChangeShapeType="1"/>
        </xdr:cNvSpPr>
      </xdr:nvSpPr>
      <xdr:spPr>
        <a:xfrm>
          <a:off x="373380" y="423608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39370</xdr:colOff>
      <xdr:row>26</xdr:row>
      <xdr:rowOff>19685</xdr:rowOff>
    </xdr:from>
    <xdr:to>
      <xdr:col>12</xdr:col>
      <xdr:colOff>134620</xdr:colOff>
      <xdr:row>26</xdr:row>
      <xdr:rowOff>19685</xdr:rowOff>
    </xdr:to>
    <xdr:sp macro="" textlink="">
      <xdr:nvSpPr>
        <xdr:cNvPr id="10" name="Line 134"/>
        <xdr:cNvSpPr>
          <a:spLocks noChangeShapeType="1"/>
        </xdr:cNvSpPr>
      </xdr:nvSpPr>
      <xdr:spPr>
        <a:xfrm>
          <a:off x="725170" y="541083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542290</xdr:colOff>
      <xdr:row>26</xdr:row>
      <xdr:rowOff>57150</xdr:rowOff>
    </xdr:from>
    <xdr:to>
      <xdr:col>11</xdr:col>
      <xdr:colOff>399415</xdr:colOff>
      <xdr:row>26</xdr:row>
      <xdr:rowOff>57150</xdr:rowOff>
    </xdr:to>
    <xdr:sp macro="" textlink="">
      <xdr:nvSpPr>
        <xdr:cNvPr id="11" name="Line 132"/>
        <xdr:cNvSpPr>
          <a:spLocks noChangeShapeType="1"/>
        </xdr:cNvSpPr>
      </xdr:nvSpPr>
      <xdr:spPr>
        <a:xfrm>
          <a:off x="542290" y="544830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3.emf"/><Relationship Id="rId19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2"/>
  <sheetViews>
    <sheetView tabSelected="1" view="pageBreakPreview" zoomScaleNormal="85" zoomScaleSheetLayoutView="100" workbookViewId="0">
      <selection activeCell="S73" sqref="S73"/>
    </sheetView>
  </sheetViews>
  <sheetFormatPr defaultColWidth="9" defaultRowHeight="14.25" x14ac:dyDescent="0.15"/>
  <cols>
    <col min="1" max="1" width="4.25" style="1" customWidth="1"/>
    <col min="2" max="2" width="9" style="1" customWidth="1"/>
    <col min="3" max="3" width="6.75" style="1" customWidth="1"/>
    <col min="4" max="4" width="8.75" style="1" customWidth="1"/>
    <col min="5" max="5" width="7.125" style="1" customWidth="1"/>
    <col min="6" max="6" width="6.75" style="1" customWidth="1"/>
    <col min="7" max="7" width="9.75" style="1" customWidth="1"/>
    <col min="8" max="8" width="8.75" style="1" customWidth="1"/>
    <col min="9" max="9" width="7.875" style="1" customWidth="1"/>
    <col min="10" max="10" width="9" style="1"/>
    <col min="11" max="11" width="2.375" style="1" customWidth="1"/>
    <col min="12" max="12" width="3.125" style="1" customWidth="1"/>
    <col min="13" max="13" width="3.75" style="1" customWidth="1"/>
    <col min="14" max="14" width="2.625" style="1" customWidth="1"/>
    <col min="15" max="15" width="3.625" style="1" customWidth="1"/>
    <col min="16" max="16" width="1.25" style="1" hidden="1" customWidth="1"/>
    <col min="17" max="16384" width="9" style="1"/>
  </cols>
  <sheetData>
    <row r="1" spans="1:12" ht="21.75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2" ht="29.25" customHeight="1" x14ac:dyDescent="0.35">
      <c r="A2" s="51" t="s">
        <v>1</v>
      </c>
      <c r="B2" s="52"/>
      <c r="C2" s="52"/>
      <c r="D2" s="52"/>
      <c r="E2" s="52"/>
      <c r="F2" s="52"/>
      <c r="G2" s="52"/>
      <c r="H2" s="52"/>
      <c r="I2" s="52"/>
    </row>
    <row r="3" spans="1:12" ht="24" customHeight="1" x14ac:dyDescent="0.15">
      <c r="A3" s="53" t="s">
        <v>2</v>
      </c>
      <c r="B3" s="53"/>
      <c r="C3" s="53"/>
      <c r="D3" s="53"/>
      <c r="E3" s="53"/>
      <c r="F3" s="54"/>
      <c r="G3" s="7"/>
      <c r="H3" s="7"/>
      <c r="I3" s="7"/>
    </row>
    <row r="4" spans="1:12" ht="24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</row>
    <row r="5" spans="1:12" ht="30.75" customHeight="1" x14ac:dyDescent="0.15">
      <c r="A5" s="55" t="s">
        <v>4</v>
      </c>
      <c r="B5" s="53"/>
      <c r="C5" s="53"/>
      <c r="D5" s="53"/>
      <c r="E5" s="53"/>
      <c r="F5" s="53"/>
      <c r="G5" s="53"/>
      <c r="H5" s="53"/>
      <c r="I5" s="53"/>
    </row>
    <row r="6" spans="1:12" ht="24" customHeight="1" x14ac:dyDescent="0.15">
      <c r="A6" s="8" t="s">
        <v>5</v>
      </c>
      <c r="B6" s="9"/>
      <c r="C6" s="56" t="s">
        <v>6</v>
      </c>
      <c r="D6" s="56"/>
      <c r="E6" s="56"/>
      <c r="F6" s="10" t="s">
        <v>7</v>
      </c>
      <c r="G6" s="9"/>
      <c r="H6" s="7"/>
      <c r="I6" s="7"/>
    </row>
    <row r="7" spans="1:12" ht="23.25" customHeight="1" x14ac:dyDescent="0.15">
      <c r="A7" s="70" t="s">
        <v>8</v>
      </c>
      <c r="B7" s="11" t="s">
        <v>9</v>
      </c>
      <c r="C7" s="57" t="s">
        <v>10</v>
      </c>
      <c r="D7" s="57"/>
      <c r="E7" s="57"/>
      <c r="F7" s="57"/>
      <c r="G7" s="57"/>
      <c r="H7" s="72"/>
      <c r="I7" s="74" t="s">
        <v>11</v>
      </c>
    </row>
    <row r="8" spans="1:12" ht="21.95" customHeight="1" x14ac:dyDescent="0.15">
      <c r="A8" s="71"/>
      <c r="B8" s="12" t="s">
        <v>12</v>
      </c>
      <c r="C8" s="13" t="s">
        <v>13</v>
      </c>
      <c r="D8" s="13" t="s">
        <v>14</v>
      </c>
      <c r="E8" s="13" t="s">
        <v>15</v>
      </c>
      <c r="F8" s="13" t="s">
        <v>16</v>
      </c>
      <c r="G8" s="13" t="s">
        <v>17</v>
      </c>
      <c r="H8" s="73"/>
      <c r="I8" s="75"/>
    </row>
    <row r="9" spans="1:12" s="3" customFormat="1" ht="21.95" customHeight="1" x14ac:dyDescent="0.25">
      <c r="A9" s="14">
        <v>1</v>
      </c>
      <c r="B9" s="15" t="s">
        <v>18</v>
      </c>
      <c r="C9" s="16">
        <v>0.02</v>
      </c>
      <c r="D9" s="16">
        <v>1.4999999999999999E-2</v>
      </c>
      <c r="E9" s="16">
        <v>1.6E-2</v>
      </c>
      <c r="F9" s="16">
        <v>2.1000000000000001E-2</v>
      </c>
      <c r="G9" s="16">
        <v>1.6E-2</v>
      </c>
      <c r="H9" s="17">
        <f>SUM(C9:G9)/5</f>
        <v>1.7600000000000001E-2</v>
      </c>
      <c r="I9" s="44">
        <f t="shared" ref="I9:I22" si="0">MAX(C9:G9)-MIN(C9:G9)</f>
        <v>6.0000000000000019E-3</v>
      </c>
      <c r="K9" s="45"/>
      <c r="L9" s="46"/>
    </row>
    <row r="10" spans="1:12" s="3" customFormat="1" ht="21.95" customHeight="1" x14ac:dyDescent="0.25">
      <c r="A10" s="14">
        <v>2</v>
      </c>
      <c r="B10" s="15" t="s">
        <v>19</v>
      </c>
      <c r="C10" s="16">
        <v>1.7999999999999999E-2</v>
      </c>
      <c r="D10" s="16">
        <v>1.6E-2</v>
      </c>
      <c r="E10" s="16">
        <v>1.7000000000000001E-2</v>
      </c>
      <c r="F10" s="16">
        <v>2.1000000000000001E-2</v>
      </c>
      <c r="G10" s="16">
        <v>1.7000000000000001E-2</v>
      </c>
      <c r="H10" s="18">
        <f t="shared" ref="H10:H22" si="1">SUM(C10:G10)/5</f>
        <v>1.7800000000000003E-2</v>
      </c>
      <c r="I10" s="21">
        <f t="shared" si="0"/>
        <v>5.000000000000001E-3</v>
      </c>
      <c r="K10" s="45"/>
      <c r="L10" s="46"/>
    </row>
    <row r="11" spans="1:12" s="3" customFormat="1" ht="21.95" customHeight="1" x14ac:dyDescent="0.25">
      <c r="A11" s="14">
        <v>3</v>
      </c>
      <c r="B11" s="15" t="s">
        <v>20</v>
      </c>
      <c r="C11" s="16">
        <v>1.6E-2</v>
      </c>
      <c r="D11" s="16">
        <v>2.1000000000000001E-2</v>
      </c>
      <c r="E11" s="16">
        <v>1.2E-2</v>
      </c>
      <c r="F11" s="16">
        <v>2.1000000000000001E-2</v>
      </c>
      <c r="G11" s="16">
        <v>1.9E-2</v>
      </c>
      <c r="H11" s="18">
        <f t="shared" si="1"/>
        <v>1.7800000000000003E-2</v>
      </c>
      <c r="I11" s="21">
        <f t="shared" si="0"/>
        <v>9.0000000000000011E-3</v>
      </c>
      <c r="K11" s="45"/>
      <c r="L11" s="46"/>
    </row>
    <row r="12" spans="1:12" s="3" customFormat="1" ht="21.95" customHeight="1" x14ac:dyDescent="0.25">
      <c r="A12" s="14">
        <v>4</v>
      </c>
      <c r="B12" s="15" t="s">
        <v>21</v>
      </c>
      <c r="C12" s="16">
        <v>1.4999999999999999E-2</v>
      </c>
      <c r="D12" s="16">
        <v>2.1000000000000001E-2</v>
      </c>
      <c r="E12" s="16">
        <v>1.6E-2</v>
      </c>
      <c r="F12" s="16">
        <v>2.4E-2</v>
      </c>
      <c r="G12" s="16">
        <v>1.4999999999999999E-2</v>
      </c>
      <c r="H12" s="18">
        <f t="shared" si="1"/>
        <v>1.8200000000000001E-2</v>
      </c>
      <c r="I12" s="21">
        <f t="shared" si="0"/>
        <v>9.0000000000000011E-3</v>
      </c>
      <c r="K12" s="45" t="s">
        <v>22</v>
      </c>
      <c r="L12" s="46" t="s">
        <v>23</v>
      </c>
    </row>
    <row r="13" spans="1:12" s="3" customFormat="1" ht="21.95" customHeight="1" x14ac:dyDescent="0.25">
      <c r="A13" s="19">
        <v>5</v>
      </c>
      <c r="B13" s="15" t="s">
        <v>24</v>
      </c>
      <c r="C13" s="16">
        <v>2.1000000000000001E-2</v>
      </c>
      <c r="D13" s="16">
        <v>2.3E-2</v>
      </c>
      <c r="E13" s="16">
        <v>1.7000000000000001E-2</v>
      </c>
      <c r="F13" s="16">
        <v>2.4E-2</v>
      </c>
      <c r="G13" s="16">
        <v>1.4999999999999999E-2</v>
      </c>
      <c r="H13" s="18">
        <f t="shared" si="1"/>
        <v>1.9999999999999997E-2</v>
      </c>
      <c r="I13" s="21">
        <f t="shared" si="0"/>
        <v>9.0000000000000011E-3</v>
      </c>
      <c r="K13" s="45"/>
      <c r="L13" s="46"/>
    </row>
    <row r="14" spans="1:12" s="3" customFormat="1" ht="21.95" customHeight="1" x14ac:dyDescent="0.25">
      <c r="A14" s="19">
        <v>6</v>
      </c>
      <c r="B14" s="15" t="s">
        <v>25</v>
      </c>
      <c r="C14" s="16">
        <v>2.1999999999999999E-2</v>
      </c>
      <c r="D14" s="16">
        <v>2.3E-2</v>
      </c>
      <c r="E14" s="16">
        <v>1.2999999999999999E-2</v>
      </c>
      <c r="F14" s="16">
        <v>2.5999999999999999E-2</v>
      </c>
      <c r="G14" s="16">
        <v>1.4E-2</v>
      </c>
      <c r="H14" s="18">
        <f t="shared" si="1"/>
        <v>1.9599999999999999E-2</v>
      </c>
      <c r="I14" s="21">
        <f t="shared" si="0"/>
        <v>1.2999999999999999E-2</v>
      </c>
      <c r="K14" s="45"/>
      <c r="L14" s="46"/>
    </row>
    <row r="15" spans="1:12" s="3" customFormat="1" ht="21.95" customHeight="1" x14ac:dyDescent="0.25">
      <c r="A15" s="19">
        <v>7</v>
      </c>
      <c r="B15" s="15" t="s">
        <v>26</v>
      </c>
      <c r="C15" s="16">
        <v>1.7000000000000001E-2</v>
      </c>
      <c r="D15" s="16">
        <v>2.3E-2</v>
      </c>
      <c r="E15" s="16">
        <v>1.7000000000000001E-2</v>
      </c>
      <c r="F15" s="16">
        <v>2.3E-2</v>
      </c>
      <c r="G15" s="16">
        <v>1.2999999999999999E-2</v>
      </c>
      <c r="H15" s="18">
        <f t="shared" si="1"/>
        <v>1.8599999999999998E-2</v>
      </c>
      <c r="I15" s="21">
        <f t="shared" si="0"/>
        <v>0.01</v>
      </c>
      <c r="K15" s="45" t="s">
        <v>27</v>
      </c>
      <c r="L15" s="46"/>
    </row>
    <row r="16" spans="1:12" s="3" customFormat="1" ht="21.95" customHeight="1" x14ac:dyDescent="0.15">
      <c r="A16" s="19">
        <v>8</v>
      </c>
      <c r="B16" s="15" t="s">
        <v>28</v>
      </c>
      <c r="C16" s="16">
        <v>1.7999999999999999E-2</v>
      </c>
      <c r="D16" s="16">
        <v>1.9E-2</v>
      </c>
      <c r="E16" s="16">
        <v>1.7000000000000001E-2</v>
      </c>
      <c r="F16" s="16">
        <v>2.1999999999999999E-2</v>
      </c>
      <c r="G16" s="16">
        <v>1.4E-2</v>
      </c>
      <c r="H16" s="18">
        <f t="shared" si="1"/>
        <v>1.7999999999999999E-2</v>
      </c>
      <c r="I16" s="21">
        <f t="shared" si="0"/>
        <v>7.9999999999999984E-3</v>
      </c>
      <c r="K16" s="45"/>
      <c r="L16" s="47"/>
    </row>
    <row r="17" spans="1:12" s="3" customFormat="1" ht="21.95" customHeight="1" x14ac:dyDescent="0.25">
      <c r="A17" s="19">
        <v>9</v>
      </c>
      <c r="B17" s="15" t="s">
        <v>29</v>
      </c>
      <c r="C17" s="16">
        <v>2.1999999999999999E-2</v>
      </c>
      <c r="D17" s="16">
        <v>1.4999999999999999E-2</v>
      </c>
      <c r="E17" s="16">
        <v>1.7000000000000001E-2</v>
      </c>
      <c r="F17" s="16">
        <v>2.5000000000000001E-2</v>
      </c>
      <c r="G17" s="16">
        <v>1.7999999999999999E-2</v>
      </c>
      <c r="H17" s="18">
        <f t="shared" si="1"/>
        <v>1.9400000000000001E-2</v>
      </c>
      <c r="I17" s="21">
        <f t="shared" si="0"/>
        <v>1.0000000000000002E-2</v>
      </c>
      <c r="K17" s="45"/>
      <c r="L17" s="46"/>
    </row>
    <row r="18" spans="1:12" s="3" customFormat="1" ht="21.95" customHeight="1" x14ac:dyDescent="0.25">
      <c r="A18" s="19">
        <v>10</v>
      </c>
      <c r="B18" s="15" t="s">
        <v>30</v>
      </c>
      <c r="C18" s="16">
        <v>2.1000000000000001E-2</v>
      </c>
      <c r="D18" s="16">
        <v>1.6E-2</v>
      </c>
      <c r="E18" s="16">
        <v>1.4999999999999999E-2</v>
      </c>
      <c r="F18" s="16">
        <v>2.4E-2</v>
      </c>
      <c r="G18" s="16">
        <v>1.7999999999999999E-2</v>
      </c>
      <c r="H18" s="18">
        <f t="shared" si="1"/>
        <v>1.8800000000000004E-2</v>
      </c>
      <c r="I18" s="21">
        <f t="shared" si="0"/>
        <v>9.0000000000000011E-3</v>
      </c>
      <c r="K18" s="45"/>
      <c r="L18" s="46"/>
    </row>
    <row r="19" spans="1:12" s="3" customFormat="1" ht="21.95" customHeight="1" x14ac:dyDescent="0.25">
      <c r="A19" s="19">
        <v>11</v>
      </c>
      <c r="B19" s="15" t="s">
        <v>31</v>
      </c>
      <c r="C19" s="16">
        <v>1.2E-2</v>
      </c>
      <c r="D19" s="16">
        <v>1.7000000000000001E-2</v>
      </c>
      <c r="E19" s="16">
        <v>1.4999999999999999E-2</v>
      </c>
      <c r="F19" s="16">
        <v>2.3E-2</v>
      </c>
      <c r="G19" s="20">
        <v>0.02</v>
      </c>
      <c r="H19" s="18">
        <f t="shared" si="1"/>
        <v>1.7400000000000002E-2</v>
      </c>
      <c r="I19" s="21">
        <f t="shared" si="0"/>
        <v>1.0999999999999999E-2</v>
      </c>
      <c r="K19" s="45"/>
      <c r="L19" s="46"/>
    </row>
    <row r="20" spans="1:12" s="3" customFormat="1" ht="21.95" customHeight="1" x14ac:dyDescent="0.25">
      <c r="A20" s="19">
        <v>12</v>
      </c>
      <c r="B20" s="15" t="s">
        <v>32</v>
      </c>
      <c r="C20" s="16">
        <v>1.4999999999999999E-2</v>
      </c>
      <c r="D20" s="16">
        <v>1.4999999999999999E-2</v>
      </c>
      <c r="E20" s="16">
        <v>2.1000000000000001E-2</v>
      </c>
      <c r="F20" s="16">
        <v>2.3E-2</v>
      </c>
      <c r="G20" s="16">
        <v>1.7000000000000001E-2</v>
      </c>
      <c r="H20" s="18">
        <f t="shared" si="1"/>
        <v>1.8200000000000001E-2</v>
      </c>
      <c r="I20" s="21">
        <f t="shared" si="0"/>
        <v>8.0000000000000002E-3</v>
      </c>
      <c r="K20" s="45"/>
      <c r="L20" s="46"/>
    </row>
    <row r="21" spans="1:12" s="3" customFormat="1" ht="21.95" customHeight="1" x14ac:dyDescent="0.25">
      <c r="A21" s="19">
        <v>13</v>
      </c>
      <c r="B21" s="15" t="s">
        <v>33</v>
      </c>
      <c r="C21" s="16">
        <v>1.6E-2</v>
      </c>
      <c r="D21" s="16">
        <v>2.1000000000000001E-2</v>
      </c>
      <c r="E21" s="16">
        <v>1.2E-2</v>
      </c>
      <c r="F21" s="16">
        <v>2.4E-2</v>
      </c>
      <c r="G21" s="16">
        <v>1.4999999999999999E-2</v>
      </c>
      <c r="H21" s="18">
        <f t="shared" si="1"/>
        <v>1.7600000000000001E-2</v>
      </c>
      <c r="I21" s="21">
        <f t="shared" si="0"/>
        <v>1.2E-2</v>
      </c>
      <c r="K21" s="45"/>
      <c r="L21" s="46"/>
    </row>
    <row r="22" spans="1:12" s="3" customFormat="1" ht="21.95" customHeight="1" x14ac:dyDescent="0.25">
      <c r="A22" s="19">
        <v>14</v>
      </c>
      <c r="B22" s="15" t="s">
        <v>34</v>
      </c>
      <c r="C22" s="16">
        <v>1.4E-2</v>
      </c>
      <c r="D22" s="16">
        <v>2.1999999999999999E-2</v>
      </c>
      <c r="E22" s="16">
        <v>1.6E-2</v>
      </c>
      <c r="F22" s="16">
        <v>2.5000000000000001E-2</v>
      </c>
      <c r="G22" s="16">
        <v>1.7999999999999999E-2</v>
      </c>
      <c r="H22" s="18">
        <f t="shared" si="1"/>
        <v>1.9E-2</v>
      </c>
      <c r="I22" s="21">
        <f t="shared" si="0"/>
        <v>1.1000000000000001E-2</v>
      </c>
      <c r="K22" s="45"/>
      <c r="L22" s="46"/>
    </row>
    <row r="23" spans="1:12" s="3" customFormat="1" ht="21.95" customHeight="1" x14ac:dyDescent="0.15">
      <c r="A23" s="22"/>
      <c r="B23" s="23">
        <f>AVERAGE(H9:H18)</f>
        <v>1.8580000000000003E-2</v>
      </c>
      <c r="C23" s="24"/>
      <c r="D23" s="24"/>
      <c r="E23" s="24"/>
      <c r="F23" s="25"/>
      <c r="G23" s="26">
        <f>AVERAGE(I9:I18)</f>
        <v>8.8000000000000023E-3</v>
      </c>
      <c r="H23" s="17"/>
      <c r="I23" s="48"/>
    </row>
    <row r="24" spans="1:12" s="3" customFormat="1" ht="29.25" customHeight="1" x14ac:dyDescent="0.15">
      <c r="A24" s="58" t="s">
        <v>35</v>
      </c>
      <c r="B24" s="59"/>
      <c r="C24" s="27" t="s">
        <v>36</v>
      </c>
      <c r="D24" s="28">
        <v>0.57699999999999996</v>
      </c>
      <c r="E24" s="27" t="s">
        <v>37</v>
      </c>
      <c r="F24" s="28">
        <v>2.1139999999999999</v>
      </c>
      <c r="G24" s="27" t="s">
        <v>38</v>
      </c>
      <c r="H24" s="28">
        <v>0</v>
      </c>
      <c r="I24" s="49"/>
    </row>
    <row r="25" spans="1:12" ht="37.5" customHeight="1" x14ac:dyDescent="0.3">
      <c r="A25" s="29"/>
      <c r="B25" s="60" t="s">
        <v>39</v>
      </c>
      <c r="C25" s="61"/>
      <c r="D25" s="3"/>
      <c r="E25" s="3"/>
      <c r="F25" s="3"/>
      <c r="G25" s="3"/>
      <c r="H25" s="3"/>
      <c r="I25" s="3"/>
    </row>
    <row r="26" spans="1:12" ht="23.25" customHeight="1" x14ac:dyDescent="0.2">
      <c r="A26" s="30" t="s">
        <v>40</v>
      </c>
      <c r="B26" s="31" t="s">
        <v>41</v>
      </c>
      <c r="C26" s="32"/>
      <c r="D26" s="26">
        <f>SUM(B23)</f>
        <v>1.8580000000000003E-2</v>
      </c>
      <c r="E26" s="33" t="s">
        <v>42</v>
      </c>
      <c r="F26" s="3"/>
      <c r="G26" s="3"/>
      <c r="H26" s="3" t="s">
        <v>43</v>
      </c>
      <c r="I26" s="3"/>
    </row>
    <row r="27" spans="1:12" ht="36.75" customHeight="1" x14ac:dyDescent="0.2">
      <c r="A27" s="30" t="s">
        <v>44</v>
      </c>
      <c r="B27" s="31" t="s">
        <v>45</v>
      </c>
      <c r="C27" s="32"/>
      <c r="D27" s="34">
        <f>SUM(D26+D24*G23)</f>
        <v>2.3657600000000004E-2</v>
      </c>
      <c r="E27" s="33" t="s">
        <v>42</v>
      </c>
      <c r="F27" s="35"/>
      <c r="G27" s="35"/>
      <c r="H27" s="62"/>
      <c r="I27" s="62"/>
    </row>
    <row r="28" spans="1:12" ht="27" customHeight="1" x14ac:dyDescent="0.2">
      <c r="A28" s="30" t="s">
        <v>46</v>
      </c>
      <c r="B28" s="31" t="s">
        <v>47</v>
      </c>
      <c r="D28" s="34">
        <f>SUM(B23-D24*G23)</f>
        <v>1.3502400000000001E-2</v>
      </c>
      <c r="E28" s="33" t="s">
        <v>42</v>
      </c>
      <c r="F28" s="36"/>
      <c r="G28" s="36"/>
      <c r="H28" s="36"/>
      <c r="I28" s="3"/>
    </row>
    <row r="29" spans="1:12" ht="39.75" customHeight="1" x14ac:dyDescent="0.3">
      <c r="A29" s="37" t="s">
        <v>11</v>
      </c>
      <c r="B29" s="38" t="s">
        <v>39</v>
      </c>
      <c r="D29" s="39"/>
      <c r="E29" s="3"/>
      <c r="F29" s="3"/>
      <c r="G29" s="3"/>
      <c r="H29" s="3"/>
      <c r="I29" s="3"/>
    </row>
    <row r="30" spans="1:12" ht="25.5" customHeight="1" x14ac:dyDescent="0.2">
      <c r="A30" s="40" t="s">
        <v>48</v>
      </c>
      <c r="B30" s="41" t="s">
        <v>49</v>
      </c>
      <c r="D30" s="42">
        <f>SUM(G23)</f>
        <v>8.8000000000000023E-3</v>
      </c>
      <c r="E30" s="33" t="s">
        <v>42</v>
      </c>
      <c r="F30" s="3"/>
      <c r="G30" s="3"/>
      <c r="H30" s="3"/>
      <c r="I30" s="3"/>
    </row>
    <row r="31" spans="1:12" ht="30.75" customHeight="1" x14ac:dyDescent="0.2">
      <c r="A31" s="30" t="s">
        <v>44</v>
      </c>
      <c r="B31" s="31" t="s">
        <v>45</v>
      </c>
      <c r="D31" s="42">
        <f>SUM(F24*G23)</f>
        <v>1.8603200000000004E-2</v>
      </c>
      <c r="E31" s="33" t="s">
        <v>42</v>
      </c>
      <c r="F31" s="26"/>
      <c r="G31" s="3"/>
      <c r="H31" s="62"/>
      <c r="I31" s="62"/>
    </row>
    <row r="32" spans="1:12" ht="29.25" customHeight="1" x14ac:dyDescent="0.2">
      <c r="A32" s="30" t="s">
        <v>46</v>
      </c>
      <c r="B32" s="31" t="s">
        <v>47</v>
      </c>
      <c r="D32" s="43">
        <f>SUM(H24*G23)</f>
        <v>0</v>
      </c>
      <c r="E32" s="33" t="s">
        <v>42</v>
      </c>
      <c r="F32" s="3"/>
      <c r="G32" s="3"/>
      <c r="H32" s="62"/>
      <c r="I32" s="62"/>
    </row>
    <row r="33" spans="1:16" ht="48" customHeight="1" x14ac:dyDescent="0.15">
      <c r="A33" s="63" t="s">
        <v>50</v>
      </c>
      <c r="B33" s="64"/>
      <c r="C33" s="64"/>
      <c r="D33" s="64"/>
      <c r="E33" s="64"/>
      <c r="F33" s="64"/>
      <c r="G33" s="64"/>
      <c r="H33" s="64"/>
      <c r="I33" s="64"/>
    </row>
    <row r="34" spans="1:16" ht="46.5" customHeight="1" x14ac:dyDescent="0.15">
      <c r="A34" s="65" t="s">
        <v>51</v>
      </c>
      <c r="B34" s="66"/>
      <c r="C34" s="66"/>
      <c r="D34" s="66"/>
      <c r="E34" s="66"/>
      <c r="F34" s="66"/>
      <c r="G34" s="66"/>
      <c r="H34" s="66"/>
      <c r="I34" s="66"/>
    </row>
    <row r="35" spans="1:16" ht="49.5" customHeight="1" x14ac:dyDescent="0.25">
      <c r="B35" s="67" t="s">
        <v>60</v>
      </c>
      <c r="C35" s="67"/>
      <c r="D35" s="67"/>
      <c r="E35" s="67"/>
      <c r="F35" s="67"/>
      <c r="G35" s="67"/>
      <c r="H35" s="67"/>
      <c r="I35" s="67"/>
    </row>
    <row r="37" spans="1:16" ht="22.5" x14ac:dyDescent="0.25">
      <c r="A37" s="51" t="s">
        <v>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ht="20.25" x14ac:dyDescent="0.25">
      <c r="A38" s="68" t="s">
        <v>52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1:16" ht="18.75" x14ac:dyDescent="0.25">
      <c r="A39" s="60" t="s">
        <v>53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62" spans="5:9" x14ac:dyDescent="0.15">
      <c r="E62" s="69" t="s">
        <v>54</v>
      </c>
      <c r="F62" s="69"/>
      <c r="G62" s="69"/>
      <c r="H62" s="69"/>
      <c r="I62" s="69"/>
    </row>
  </sheetData>
  <mergeCells count="22">
    <mergeCell ref="A37:P37"/>
    <mergeCell ref="A38:P38"/>
    <mergeCell ref="A39:P39"/>
    <mergeCell ref="E62:I62"/>
    <mergeCell ref="A7:A8"/>
    <mergeCell ref="H7:H8"/>
    <mergeCell ref="I7:I8"/>
    <mergeCell ref="H31:I31"/>
    <mergeCell ref="H32:I32"/>
    <mergeCell ref="A33:I33"/>
    <mergeCell ref="A34:I34"/>
    <mergeCell ref="B35:I35"/>
    <mergeCell ref="C6:E6"/>
    <mergeCell ref="C7:G7"/>
    <mergeCell ref="A24:B24"/>
    <mergeCell ref="B25:C25"/>
    <mergeCell ref="H27:I27"/>
    <mergeCell ref="A1:I1"/>
    <mergeCell ref="A2:I2"/>
    <mergeCell ref="A3:F3"/>
    <mergeCell ref="A4:I4"/>
    <mergeCell ref="A5:I5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9457" r:id="rId4">
          <objectPr defaultSize="0" autoPict="0" altText="" r:id="rId5">
            <anchor moveWithCells="1" sizeWithCells="1">
              <from>
                <xdr:col>7</xdr:col>
                <xdr:colOff>457200</xdr:colOff>
                <xdr:row>6</xdr:row>
                <xdr:rowOff>133350</xdr:rowOff>
              </from>
              <to>
                <xdr:col>8</xdr:col>
                <xdr:colOff>0</xdr:colOff>
                <xdr:row>7</xdr:row>
                <xdr:rowOff>142875</xdr:rowOff>
              </to>
            </anchor>
          </objectPr>
        </oleObject>
      </mc:Choice>
      <mc:Fallback>
        <oleObject progId="Equation.3" shapeId="19457" r:id="rId4"/>
      </mc:Fallback>
    </mc:AlternateContent>
    <mc:AlternateContent xmlns:mc="http://schemas.openxmlformats.org/markup-compatibility/2006">
      <mc:Choice Requires="x14">
        <oleObject progId="Equation.3" shapeId="19458" r:id="rId6">
          <objectPr defaultSize="0" autoPict="0" altText="" r:id="rId7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1</xdr:col>
                <xdr:colOff>276225</xdr:colOff>
                <xdr:row>23</xdr:row>
                <xdr:rowOff>19050</xdr:rowOff>
              </to>
            </anchor>
          </objectPr>
        </oleObject>
      </mc:Choice>
      <mc:Fallback>
        <oleObject progId="Equation.3" shapeId="19458" r:id="rId6"/>
      </mc:Fallback>
    </mc:AlternateContent>
    <mc:AlternateContent xmlns:mc="http://schemas.openxmlformats.org/markup-compatibility/2006">
      <mc:Choice Requires="x14">
        <oleObject progId="Equation.3" shapeId="19460" r:id="rId8">
          <objectPr defaultSize="0" autoPict="0" altText="" r:id="rId7">
            <anchor moveWithCells="1">
              <from>
                <xdr:col>2</xdr:col>
                <xdr:colOff>123825</xdr:colOff>
                <xdr:row>25</xdr:row>
                <xdr:rowOff>19050</xdr:rowOff>
              </from>
              <to>
                <xdr:col>2</xdr:col>
                <xdr:colOff>390525</xdr:colOff>
                <xdr:row>26</xdr:row>
                <xdr:rowOff>28575</xdr:rowOff>
              </to>
            </anchor>
          </objectPr>
        </oleObject>
      </mc:Choice>
      <mc:Fallback>
        <oleObject progId="Equation.3" shapeId="19460" r:id="rId8"/>
      </mc:Fallback>
    </mc:AlternateContent>
    <mc:AlternateContent xmlns:mc="http://schemas.openxmlformats.org/markup-compatibility/2006">
      <mc:Choice Requires="x14">
        <oleObject progId="Equation.3" shapeId="19461" r:id="rId9">
          <objectPr defaultSize="0" autoPict="0" altText="" r:id="rId10">
            <anchor moveWithCells="1">
              <from>
                <xdr:col>2</xdr:col>
                <xdr:colOff>57150</xdr:colOff>
                <xdr:row>26</xdr:row>
                <xdr:rowOff>95250</xdr:rowOff>
              </from>
              <to>
                <xdr:col>3</xdr:col>
                <xdr:colOff>104775</xdr:colOff>
                <xdr:row>26</xdr:row>
                <xdr:rowOff>457200</xdr:rowOff>
              </to>
            </anchor>
          </objectPr>
        </oleObject>
      </mc:Choice>
      <mc:Fallback>
        <oleObject progId="Equation.3" shapeId="19461" r:id="rId9"/>
      </mc:Fallback>
    </mc:AlternateContent>
    <mc:AlternateContent xmlns:mc="http://schemas.openxmlformats.org/markup-compatibility/2006">
      <mc:Choice Requires="x14">
        <oleObject progId="Equation.3" shapeId="19462" r:id="rId11">
          <objectPr defaultSize="0" autoPict="0" altText="" r:id="rId12">
            <anchor moveWithCells="1">
              <from>
                <xdr:col>2</xdr:col>
                <xdr:colOff>57150</xdr:colOff>
                <xdr:row>27</xdr:row>
                <xdr:rowOff>47625</xdr:rowOff>
              </from>
              <to>
                <xdr:col>3</xdr:col>
                <xdr:colOff>104775</xdr:colOff>
                <xdr:row>28</xdr:row>
                <xdr:rowOff>9525</xdr:rowOff>
              </to>
            </anchor>
          </objectPr>
        </oleObject>
      </mc:Choice>
      <mc:Fallback>
        <oleObject progId="Equation.3" shapeId="19462" r:id="rId11"/>
      </mc:Fallback>
    </mc:AlternateContent>
    <mc:AlternateContent xmlns:mc="http://schemas.openxmlformats.org/markup-compatibility/2006">
      <mc:Choice Requires="x14">
        <oleObject progId="Equation.3" shapeId="19464" r:id="rId13">
          <objectPr defaultSize="0" autoPict="0" altText="" r:id="rId14">
            <anchor moveWithCells="1">
              <from>
                <xdr:col>2</xdr:col>
                <xdr:colOff>38100</xdr:colOff>
                <xdr:row>30</xdr:row>
                <xdr:rowOff>114300</xdr:rowOff>
              </from>
              <to>
                <xdr:col>2</xdr:col>
                <xdr:colOff>428625</xdr:colOff>
                <xdr:row>31</xdr:row>
                <xdr:rowOff>0</xdr:rowOff>
              </to>
            </anchor>
          </objectPr>
        </oleObject>
      </mc:Choice>
      <mc:Fallback>
        <oleObject progId="Equation.3" shapeId="19464" r:id="rId13"/>
      </mc:Fallback>
    </mc:AlternateContent>
    <mc:AlternateContent xmlns:mc="http://schemas.openxmlformats.org/markup-compatibility/2006">
      <mc:Choice Requires="x14">
        <oleObject progId="Equation.3" shapeId="19465" r:id="rId15">
          <objectPr defaultSize="0" autoPict="0" altText="" r:id="rId16">
            <anchor moveWithCells="1" sizeWithCells="1">
              <from>
                <xdr:col>1</xdr:col>
                <xdr:colOff>0</xdr:colOff>
                <xdr:row>24</xdr:row>
                <xdr:rowOff>95250</xdr:rowOff>
              </from>
              <to>
                <xdr:col>1</xdr:col>
                <xdr:colOff>0</xdr:colOff>
                <xdr:row>24</xdr:row>
                <xdr:rowOff>438150</xdr:rowOff>
              </to>
            </anchor>
          </objectPr>
        </oleObject>
      </mc:Choice>
      <mc:Fallback>
        <oleObject progId="Equation.3" shapeId="19465" r:id="rId15"/>
      </mc:Fallback>
    </mc:AlternateContent>
    <mc:AlternateContent xmlns:mc="http://schemas.openxmlformats.org/markup-compatibility/2006">
      <mc:Choice Requires="x14">
        <oleObject progId="Equation.3" shapeId="19466" r:id="rId17">
          <objectPr defaultSize="0" autoPict="0" altText="" r:id="rId18">
            <anchor moveWithCells="1">
              <from>
                <xdr:col>2</xdr:col>
                <xdr:colOff>47625</xdr:colOff>
                <xdr:row>31</xdr:row>
                <xdr:rowOff>57150</xdr:rowOff>
              </from>
              <to>
                <xdr:col>3</xdr:col>
                <xdr:colOff>38100</xdr:colOff>
                <xdr:row>31</xdr:row>
                <xdr:rowOff>361950</xdr:rowOff>
              </to>
            </anchor>
          </objectPr>
        </oleObject>
      </mc:Choice>
      <mc:Fallback>
        <oleObject progId="Equation.3" shapeId="19466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zoomScale="70" zoomScaleNormal="70" workbookViewId="0">
      <selection activeCell="E17" sqref="E17:I17"/>
    </sheetView>
  </sheetViews>
  <sheetFormatPr defaultColWidth="9" defaultRowHeight="14.25" x14ac:dyDescent="0.15"/>
  <cols>
    <col min="12" max="12" width="6.25" customWidth="1"/>
    <col min="13" max="13" width="4.375" customWidth="1"/>
    <col min="14" max="14" width="11.5" customWidth="1"/>
  </cols>
  <sheetData>
    <row r="1" spans="1:14" ht="27.75" customHeight="1" x14ac:dyDescent="0.25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1" customFormat="1" ht="33" customHeight="1" x14ac:dyDescent="0.4">
      <c r="A2" s="76" t="s">
        <v>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" customFormat="1" ht="21.75" customHeight="1" x14ac:dyDescent="0.4">
      <c r="A3" s="2"/>
      <c r="B3" s="2"/>
      <c r="C3" s="2"/>
      <c r="D3" s="2"/>
      <c r="E3" s="69" t="s">
        <v>53</v>
      </c>
      <c r="F3" s="69"/>
      <c r="G3" s="69"/>
      <c r="H3" s="69"/>
      <c r="I3" s="2"/>
      <c r="J3" s="2"/>
      <c r="K3" s="2"/>
      <c r="L3" s="2"/>
      <c r="M3" s="2"/>
    </row>
    <row r="5" spans="1:14" x14ac:dyDescent="0.15">
      <c r="M5" s="3"/>
    </row>
    <row r="6" spans="1:14" x14ac:dyDescent="0.15">
      <c r="M6" s="3" t="s">
        <v>45</v>
      </c>
      <c r="N6" s="4">
        <f>'1A'!D27</f>
        <v>2.3657600000000004E-2</v>
      </c>
    </row>
    <row r="8" spans="1:14" x14ac:dyDescent="0.15">
      <c r="M8" s="1"/>
    </row>
    <row r="9" spans="1:14" x14ac:dyDescent="0.15">
      <c r="M9" s="5" t="s">
        <v>49</v>
      </c>
      <c r="N9" s="4">
        <f>'1A'!D26</f>
        <v>1.8580000000000003E-2</v>
      </c>
    </row>
    <row r="13" spans="1:14" x14ac:dyDescent="0.15">
      <c r="M13" s="3" t="s">
        <v>47</v>
      </c>
      <c r="N13">
        <f>'1A'!D28</f>
        <v>1.3502400000000001E-2</v>
      </c>
    </row>
    <row r="15" spans="1:14" x14ac:dyDescent="0.15">
      <c r="M15" s="3"/>
    </row>
    <row r="17" spans="5:14" ht="20.25" customHeight="1" x14ac:dyDescent="0.15">
      <c r="E17" s="69" t="s">
        <v>54</v>
      </c>
      <c r="F17" s="77"/>
      <c r="G17" s="77"/>
      <c r="H17" s="77"/>
      <c r="I17" s="77"/>
      <c r="M17" s="1"/>
    </row>
    <row r="18" spans="5:14" ht="22.5" customHeight="1" x14ac:dyDescent="0.15">
      <c r="M18" s="1"/>
    </row>
    <row r="19" spans="5:14" x14ac:dyDescent="0.15">
      <c r="M19" s="3" t="s">
        <v>57</v>
      </c>
      <c r="N19">
        <f>'1A'!D31</f>
        <v>1.8603200000000004E-2</v>
      </c>
    </row>
    <row r="23" spans="5:14" x14ac:dyDescent="0.15">
      <c r="M23" s="6" t="s">
        <v>58</v>
      </c>
    </row>
    <row r="26" spans="5:14" x14ac:dyDescent="0.15">
      <c r="M26" s="1" t="s">
        <v>59</v>
      </c>
    </row>
  </sheetData>
  <mergeCells count="4">
    <mergeCell ref="A1:M1"/>
    <mergeCell ref="A2:M2"/>
    <mergeCell ref="E3:H3"/>
    <mergeCell ref="E17:I17"/>
  </mergeCells>
  <phoneticPr fontId="19" type="noConversion"/>
  <pageMargins left="0.98402777777777795" right="0.47222222222222199" top="0.59027777777777801" bottom="0.43263888888888902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1A</vt:lpstr>
      <vt:lpstr>1B</vt:lpstr>
      <vt:lpstr>'1A'!Print_Area</vt:lpstr>
      <vt:lpstr>'1A'!Print_Titles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Microsoft</cp:lastModifiedBy>
  <cp:lastPrinted>2019-11-14T07:00:23Z</cp:lastPrinted>
  <dcterms:created xsi:type="dcterms:W3CDTF">1996-12-17T01:32:00Z</dcterms:created>
  <dcterms:modified xsi:type="dcterms:W3CDTF">2019-11-14T08:09:44Z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