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h\Desktop\横河D审核资料\"/>
    </mc:Choice>
  </mc:AlternateContent>
  <xr:revisionPtr revIDLastSave="0" documentId="13_ncr:1_{AF83FBFC-BFD1-41EE-8F67-B5704195EC44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控制图" sheetId="7" r:id="rId1"/>
  </sheets>
  <definedNames>
    <definedName name="_GoA1">_GoA1</definedName>
    <definedName name="Capture.Capture">Capture.Capture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7" l="1"/>
  <c r="G11" i="7"/>
  <c r="C24" i="7"/>
  <c r="N24" i="7"/>
  <c r="C14" i="7"/>
  <c r="C19" i="7"/>
  <c r="H12" i="7"/>
  <c r="G12" i="7"/>
  <c r="F12" i="7"/>
  <c r="E12" i="7"/>
  <c r="D12" i="7"/>
  <c r="N11" i="7"/>
  <c r="M11" i="7"/>
  <c r="H11" i="7"/>
  <c r="F11" i="7"/>
  <c r="E11" i="7"/>
  <c r="D11" i="7"/>
  <c r="C11" i="7"/>
  <c r="C15" i="7"/>
  <c r="C22" i="7"/>
  <c r="L22" i="7"/>
  <c r="J19" i="7"/>
  <c r="I19" i="7"/>
  <c r="H19" i="7"/>
  <c r="G19" i="7"/>
  <c r="N19" i="7"/>
  <c r="F19" i="7"/>
  <c r="M19" i="7"/>
  <c r="E19" i="7"/>
  <c r="L19" i="7"/>
  <c r="D19" i="7"/>
  <c r="K19" i="7"/>
  <c r="G24" i="7"/>
  <c r="H24" i="7"/>
  <c r="I24" i="7"/>
  <c r="J24" i="7"/>
  <c r="K24" i="7"/>
  <c r="D24" i="7"/>
  <c r="L24" i="7"/>
  <c r="E24" i="7"/>
  <c r="M24" i="7"/>
  <c r="F24" i="7"/>
  <c r="G16" i="7"/>
  <c r="C23" i="7"/>
  <c r="G23" i="7"/>
  <c r="H22" i="7"/>
  <c r="G14" i="7"/>
  <c r="C20" i="7"/>
  <c r="M20" i="7"/>
  <c r="D22" i="7"/>
  <c r="I22" i="7"/>
  <c r="G15" i="7"/>
  <c r="C21" i="7"/>
  <c r="L21" i="7"/>
  <c r="M22" i="7"/>
  <c r="E22" i="7"/>
  <c r="N22" i="7"/>
  <c r="F22" i="7"/>
  <c r="J22" i="7"/>
  <c r="G22" i="7"/>
  <c r="K22" i="7"/>
  <c r="J21" i="7"/>
  <c r="I21" i="7"/>
  <c r="M21" i="7"/>
  <c r="E20" i="7"/>
  <c r="G21" i="7"/>
  <c r="E21" i="7"/>
  <c r="D21" i="7"/>
  <c r="N21" i="7"/>
  <c r="F21" i="7"/>
  <c r="H20" i="7"/>
  <c r="I20" i="7"/>
  <c r="H21" i="7"/>
  <c r="H23" i="7"/>
  <c r="J20" i="7"/>
  <c r="M23" i="7"/>
  <c r="K20" i="7"/>
  <c r="J23" i="7"/>
  <c r="F20" i="7"/>
  <c r="G20" i="7"/>
  <c r="K23" i="7"/>
  <c r="K21" i="7"/>
  <c r="I23" i="7"/>
  <c r="D23" i="7"/>
  <c r="N20" i="7"/>
  <c r="L20" i="7"/>
  <c r="N23" i="7"/>
  <c r="D20" i="7"/>
  <c r="L23" i="7"/>
  <c r="F23" i="7"/>
  <c r="E23" i="7"/>
</calcChain>
</file>

<file path=xl/sharedStrings.xml><?xml version="1.0" encoding="utf-8"?>
<sst xmlns="http://schemas.openxmlformats.org/spreadsheetml/2006/main" count="43" uniqueCount="41">
  <si>
    <t>Cr含量测量过程监视统计表及监视控制图</t>
  </si>
  <si>
    <t>仪器名称：</t>
  </si>
  <si>
    <t xml:space="preserve">基准件名称: </t>
  </si>
  <si>
    <t>标准留样</t>
  </si>
  <si>
    <t>测量周期：    计量人员/每月一次</t>
  </si>
  <si>
    <t>仪器编号：</t>
  </si>
  <si>
    <t>测量参数:</t>
  </si>
  <si>
    <r>
      <rPr>
        <sz val="10"/>
        <rFont val="宋体"/>
        <charset val="134"/>
      </rP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期：</t>
    </r>
  </si>
  <si>
    <r>
      <rPr>
        <sz val="10"/>
        <rFont val="宋体"/>
        <charset val="134"/>
      </rPr>
      <t>时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间：</t>
    </r>
  </si>
  <si>
    <r>
      <rPr>
        <sz val="10"/>
        <rFont val="宋体"/>
        <charset val="134"/>
      </rPr>
      <t>测</t>
    </r>
    <r>
      <rPr>
        <sz val="10"/>
        <rFont val="Times New Roman"/>
        <family val="1"/>
      </rPr>
      <t xml:space="preserve">         </t>
    </r>
    <r>
      <rPr>
        <sz val="10"/>
        <rFont val="宋体"/>
        <charset val="134"/>
      </rPr>
      <t>量</t>
    </r>
    <r>
      <rPr>
        <sz val="10"/>
        <rFont val="Times New Roman"/>
        <family val="1"/>
      </rPr>
      <t xml:space="preserve">        </t>
    </r>
    <r>
      <rPr>
        <sz val="10"/>
        <rFont val="宋体"/>
        <charset val="134"/>
      </rPr>
      <t>值</t>
    </r>
    <r>
      <rPr>
        <sz val="10"/>
        <rFont val="Times New Roman"/>
        <family val="1"/>
      </rPr>
      <t xml:space="preserve">   V</t>
    </r>
  </si>
  <si>
    <r>
      <rPr>
        <sz val="9"/>
        <rFont val="宋体"/>
        <charset val="134"/>
      </rPr>
      <t>平均值</t>
    </r>
    <r>
      <rPr>
        <sz val="9"/>
        <rFont val="Times New Roman"/>
        <family val="1"/>
      </rPr>
      <t>(X)</t>
    </r>
  </si>
  <si>
    <t>X</t>
  </si>
  <si>
    <r>
      <rPr>
        <sz val="9"/>
        <rFont val="Times New Roman"/>
        <family val="1"/>
      </rPr>
      <t>UCLx=X+A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</si>
  <si>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A2</t>
  </si>
  <si>
    <r>
      <rPr>
        <sz val="9"/>
        <rFont val="宋体"/>
        <charset val="134"/>
      </rPr>
      <t xml:space="preserve">注：
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 xml:space="preserve">）每次测量数据不少于三个。
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）每组测量数据数量应统一。</t>
    </r>
  </si>
  <si>
    <t>R</t>
  </si>
  <si>
    <r>
      <rPr>
        <sz val="9"/>
        <rFont val="Times New Roman"/>
        <family val="1"/>
      </rPr>
      <t>LCLx=X-A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</si>
  <si>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D3</t>
  </si>
  <si>
    <t>--</t>
  </si>
  <si>
    <t>UCLr=D4R</t>
  </si>
  <si>
    <t>D4</t>
  </si>
  <si>
    <t>LCLr=D3R</t>
  </si>
  <si>
    <r>
      <rPr>
        <sz val="9"/>
        <rFont val="Times New Roman"/>
        <family val="1"/>
      </rPr>
      <t>X</t>
    </r>
    <r>
      <rPr>
        <sz val="9"/>
        <rFont val="宋体"/>
        <charset val="134"/>
      </rPr>
      <t>均值</t>
    </r>
  </si>
  <si>
    <t>UCLx</t>
  </si>
  <si>
    <t>LCLx</t>
  </si>
  <si>
    <r>
      <rPr>
        <sz val="9"/>
        <rFont val="Times New Roman"/>
        <family val="1"/>
      </rPr>
      <t>R</t>
    </r>
    <r>
      <rPr>
        <sz val="9"/>
        <rFont val="宋体"/>
        <charset val="134"/>
      </rPr>
      <t>均值</t>
    </r>
  </si>
  <si>
    <t>UCLr</t>
  </si>
  <si>
    <t>LCLr</t>
  </si>
  <si>
    <t>由以上数据总得控制图</t>
  </si>
  <si>
    <t xml:space="preserve"> </t>
  </si>
  <si>
    <r>
      <rPr>
        <sz val="10"/>
        <rFont val="宋体"/>
        <charset val="134"/>
      </rPr>
      <t>判</t>
    </r>
    <r>
      <rPr>
        <sz val="10"/>
        <rFont val="Times New Roman"/>
        <family val="1"/>
      </rPr>
      <t xml:space="preserve">      </t>
    </r>
  </si>
  <si>
    <r>
      <rPr>
        <sz val="10"/>
        <rFont val="宋体"/>
        <charset val="134"/>
      </rPr>
      <t>若所有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值均在管制上下限内则可接受</t>
    </r>
  </si>
  <si>
    <t>定</t>
  </si>
  <si>
    <r>
      <rPr>
        <sz val="10"/>
        <rFont val="宋体"/>
        <charset val="134"/>
      </rPr>
      <t>若有任何一个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值在管制上下限外则不可接受</t>
    </r>
    <r>
      <rPr>
        <sz val="10"/>
        <rFont val="Times New Roman"/>
        <family val="1"/>
      </rPr>
      <t xml:space="preserve">                                       </t>
    </r>
  </si>
  <si>
    <t>判定者：王威</t>
  </si>
  <si>
    <t>手持式X射线荧光光谱仪</t>
    <phoneticPr fontId="6" type="noConversion"/>
  </si>
  <si>
    <t xml:space="preserve">Cr:18.60  </t>
    <phoneticPr fontId="6" type="noConversion"/>
  </si>
  <si>
    <r>
      <t xml:space="preserve">   （</t>
    </r>
    <r>
      <rPr>
        <sz val="9"/>
        <rFont val="Times New Roman"/>
        <family val="1"/>
      </rPr>
      <t>R)</t>
    </r>
    <phoneticPr fontId="6" type="noConversion"/>
  </si>
  <si>
    <t xml:space="preserve"> UCL</t>
    <phoneticPr fontId="6" type="noConversion"/>
  </si>
  <si>
    <t>LCL</t>
    <phoneticPr fontId="6" type="noConversion"/>
  </si>
  <si>
    <t>CL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</si>
</sst>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0.0000_);[Red]\(0.0000\)"/>
    <numFmt numFmtId="178" formatCode="yyyy&quot;年&quot;m&quot;月&quot;d&quot;日&quot;;@"/>
    <numFmt numFmtId="179" formatCode="0.00;[Red]0.00"/>
    <numFmt numFmtId="180" formatCode="0.000_);[Red]\(0.000\)"/>
    <numFmt numFmtId="181" formatCode="0.00000;[Red]0.00000"/>
    <numFmt numFmtId="182" formatCode="0;[Red]0"/>
    <numFmt numFmtId="183" formatCode="0.0_);[Red]\(0.0\)"/>
    <numFmt numFmtId="184" formatCode="0.00000_);[Red]\(0.00000\)"/>
    <numFmt numFmtId="185" formatCode="yyyy&quot;年&quot;m&quot;月&quot;;@"/>
    <numFmt numFmtId="186" formatCode="0.000;[Red]0.000"/>
  </numFmts>
  <fonts count="13" x14ac:knownFonts="1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0"/>
      <name val="Arial"/>
      <family val="2"/>
    </font>
    <font>
      <vertAlign val="subscript"/>
      <sz val="9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20" fontId="3" fillId="2" borderId="4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176" fontId="1" fillId="0" borderId="0" xfId="0" applyNumberFormat="1" applyFont="1" applyAlignment="1">
      <alignment horizontal="center" vertical="center"/>
    </xf>
    <xf numFmtId="185" fontId="4" fillId="2" borderId="4" xfId="0" applyNumberFormat="1" applyFont="1" applyFill="1" applyBorder="1" applyAlignment="1">
      <alignment horizontal="center" vertical="center"/>
    </xf>
    <xf numFmtId="185" fontId="4" fillId="2" borderId="13" xfId="0" applyNumberFormat="1" applyFont="1" applyFill="1" applyBorder="1" applyAlignment="1">
      <alignment horizontal="center" vertical="center"/>
    </xf>
    <xf numFmtId="20" fontId="3" fillId="2" borderId="13" xfId="0" applyNumberFormat="1" applyFont="1" applyFill="1" applyBorder="1" applyAlignment="1">
      <alignment horizontal="center" vertical="center"/>
    </xf>
    <xf numFmtId="186" fontId="5" fillId="2" borderId="4" xfId="0" applyNumberFormat="1" applyFont="1" applyFill="1" applyBorder="1" applyAlignment="1">
      <alignment horizontal="center" vertical="center"/>
    </xf>
    <xf numFmtId="182" fontId="5" fillId="2" borderId="4" xfId="0" applyNumberFormat="1" applyFont="1" applyFill="1" applyBorder="1" applyAlignment="1">
      <alignment horizontal="center" vertical="center"/>
    </xf>
    <xf numFmtId="181" fontId="5" fillId="2" borderId="4" xfId="0" applyNumberFormat="1" applyFont="1" applyFill="1" applyBorder="1" applyAlignment="1">
      <alignment horizontal="center" vertical="center"/>
    </xf>
    <xf numFmtId="181" fontId="5" fillId="2" borderId="13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1" fontId="4" fillId="2" borderId="4" xfId="0" applyNumberFormat="1" applyFont="1" applyFill="1" applyBorder="1" applyAlignment="1">
      <alignment horizontal="center" vertical="center"/>
    </xf>
    <xf numFmtId="181" fontId="4" fillId="2" borderId="13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5" fillId="0" borderId="13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/>
    </xf>
    <xf numFmtId="184" fontId="5" fillId="0" borderId="15" xfId="0" applyNumberFormat="1" applyFont="1" applyBorder="1" applyAlignment="1">
      <alignment horizontal="center" vertical="center"/>
    </xf>
    <xf numFmtId="186" fontId="5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184" fontId="1" fillId="0" borderId="0" xfId="0" applyNumberFormat="1" applyFont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83" fontId="5" fillId="0" borderId="4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top"/>
    </xf>
    <xf numFmtId="0" fontId="9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b/>
        <i val="0"/>
        <color indexed="10"/>
      </font>
      <fill>
        <patternFill patternType="solid">
          <bgColor indexed="44"/>
        </patternFill>
      </fill>
    </dxf>
    <dxf>
      <font>
        <b/>
        <i val="0"/>
        <color indexed="10"/>
      </font>
      <fill>
        <patternFill patternType="solid">
          <bgColor indexed="22"/>
        </patternFill>
      </fill>
    </dxf>
    <dxf>
      <font>
        <b/>
        <i val="0"/>
        <color indexed="10"/>
      </font>
      <fill>
        <patternFill patternType="solid">
          <bgColor indexed="44"/>
        </patternFill>
      </fill>
    </dxf>
    <dxf>
      <font>
        <b/>
        <i val="0"/>
        <color indexed="10"/>
      </font>
      <fill>
        <patternFill patternType="solid">
          <bgColor indexed="44"/>
        </patternFill>
      </fill>
    </dxf>
    <dxf>
      <font>
        <b/>
        <i val="0"/>
        <color indexed="10"/>
      </font>
      <fill>
        <patternFill patternType="solid">
          <bgColor indexed="22"/>
        </patternFill>
      </fill>
    </dxf>
    <dxf>
      <font>
        <b/>
        <i val="0"/>
        <color indexed="10"/>
      </font>
      <fill>
        <patternFill patternType="solid"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均值控制图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531620519416601E-2"/>
          <c:y val="0.23896329573223399"/>
          <c:w val="0.92432127948634102"/>
          <c:h val="0.63523352604924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控制图!$C$11:$L$11</c:f>
              <c:numCache>
                <c:formatCode>0.000_);[Red]\(0.000\)</c:formatCode>
                <c:ptCount val="10"/>
                <c:pt idx="0">
                  <c:v>18.624000000000002</c:v>
                </c:pt>
                <c:pt idx="1">
                  <c:v>18.631999999999998</c:v>
                </c:pt>
                <c:pt idx="2">
                  <c:v>18.618000000000002</c:v>
                </c:pt>
                <c:pt idx="3">
                  <c:v>18.618000000000002</c:v>
                </c:pt>
                <c:pt idx="4">
                  <c:v>18.628</c:v>
                </c:pt>
                <c:pt idx="5">
                  <c:v>18.616000000000003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F-431D-A6E5-42C5A83A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203216"/>
        <c:axId val="450204992"/>
      </c:lineChart>
      <c:catAx>
        <c:axId val="45020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0204992"/>
        <c:crosses val="autoZero"/>
        <c:auto val="1"/>
        <c:lblAlgn val="ctr"/>
        <c:lblOffset val="100"/>
        <c:noMultiLvlLbl val="0"/>
      </c:catAx>
      <c:valAx>
        <c:axId val="450204992"/>
        <c:scaling>
          <c:orientation val="minMax"/>
          <c:max val="18.65000000000002"/>
          <c:min val="18.59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0203216"/>
        <c:crosses val="autoZero"/>
        <c:crossBetween val="between"/>
        <c:majorUnit val="0.01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极差控制图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88613716630507E-2"/>
          <c:y val="0.24520384951881"/>
          <c:w val="0.92918767475657504"/>
          <c:h val="0.606265383493730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Lit>
              <c:ptCount val="10"/>
              <c:pt idx="0">
                <c:v>1.000 </c:v>
              </c:pt>
              <c:pt idx="1">
                <c:v>2.000 </c:v>
              </c:pt>
              <c:pt idx="2">
                <c:v>3.000 </c:v>
              </c:pt>
              <c:pt idx="3">
                <c:v>4.000 </c:v>
              </c:pt>
              <c:pt idx="4">
                <c:v>5.000 </c:v>
              </c:pt>
              <c:pt idx="5">
                <c:v>6.000 </c:v>
              </c:pt>
              <c:pt idx="6">
                <c:v>7.000 </c:v>
              </c:pt>
              <c:pt idx="7">
                <c:v>8.000 </c:v>
              </c:pt>
              <c:pt idx="8">
                <c:v>9.000 </c:v>
              </c:pt>
              <c:pt idx="9">
                <c:v>10.000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控制图!$C$12:$P$12</c15:sqref>
                  </c15:fullRef>
                </c:ext>
              </c:extLst>
              <c:f>控制图!$C$12:$L$12</c:f>
              <c:numCache>
                <c:formatCode>0.000_);[Red]\(0.000\)</c:formatCode>
                <c:ptCount val="10"/>
                <c:pt idx="0">
                  <c:v>5.9999999999998721E-2</c:v>
                </c:pt>
                <c:pt idx="1">
                  <c:v>3.9999999999999147E-2</c:v>
                </c:pt>
                <c:pt idx="2">
                  <c:v>3.9999999999999147E-2</c:v>
                </c:pt>
                <c:pt idx="3">
                  <c:v>5.0000000000000711E-2</c:v>
                </c:pt>
                <c:pt idx="4">
                  <c:v>3.9999999999999147E-2</c:v>
                </c:pt>
                <c:pt idx="5">
                  <c:v>5.9999999999998721E-2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B-4F9D-84F4-86633F98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380400"/>
        <c:axId val="450382448"/>
      </c:lineChart>
      <c:catAx>
        <c:axId val="450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0382448"/>
        <c:crossesAt val="0"/>
        <c:auto val="1"/>
        <c:lblAlgn val="ctr"/>
        <c:lblOffset val="100"/>
        <c:noMultiLvlLbl val="0"/>
      </c:catAx>
      <c:valAx>
        <c:axId val="450382448"/>
        <c:scaling>
          <c:orientation val="minMax"/>
          <c:max val="0.12000000000000001"/>
          <c:min val="0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0380400"/>
        <c:crosses val="autoZero"/>
        <c:crossBetween val="between"/>
        <c:majorUnit val="2.0000000000000004E-2"/>
        <c:minorUnit val="5.000000000000001E-3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</xdr:row>
      <xdr:rowOff>38100</xdr:rowOff>
    </xdr:from>
    <xdr:to>
      <xdr:col>1</xdr:col>
      <xdr:colOff>200025</xdr:colOff>
      <xdr:row>11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54025" y="2152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5459730" y="7724775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3532505" y="2914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3761105" y="2914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3703955" y="31146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3694430" y="3276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3532505" y="2895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3522980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>
          <a:off x="3522980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3770630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142875</xdr:colOff>
      <xdr:row>10</xdr:row>
      <xdr:rowOff>47625</xdr:rowOff>
    </xdr:from>
    <xdr:to>
      <xdr:col>1</xdr:col>
      <xdr:colOff>209550</xdr:colOff>
      <xdr:row>10</xdr:row>
      <xdr:rowOff>47625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463550" y="1981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>
        <a:xfrm>
          <a:off x="5459730" y="7724775"/>
          <a:ext cx="133350" cy="1238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11</xdr:row>
      <xdr:rowOff>38100</xdr:rowOff>
    </xdr:from>
    <xdr:to>
      <xdr:col>1</xdr:col>
      <xdr:colOff>200025</xdr:colOff>
      <xdr:row>11</xdr:row>
      <xdr:rowOff>38100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454025" y="2152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46</xdr:row>
      <xdr:rowOff>57150</xdr:rowOff>
    </xdr:from>
    <xdr:to>
      <xdr:col>7</xdr:col>
      <xdr:colOff>152400</xdr:colOff>
      <xdr:row>46</xdr:row>
      <xdr:rowOff>180975</xdr:rowOff>
    </xdr:to>
    <xdr:sp macro="" textlink="">
      <xdr:nvSpPr>
        <xdr:cNvPr id="22" name="Rectangl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>
        <a:xfrm>
          <a:off x="5459730" y="7724775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3532505" y="2914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3761105" y="2914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3703955" y="31146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3694430" y="3276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3532505" y="2895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31" name="Lin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3522980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32" name="Lin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3522980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33" name="Lin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>
        <a:xfrm>
          <a:off x="3770630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142875</xdr:colOff>
      <xdr:row>10</xdr:row>
      <xdr:rowOff>47625</xdr:rowOff>
    </xdr:from>
    <xdr:to>
      <xdr:col>1</xdr:col>
      <xdr:colOff>209550</xdr:colOff>
      <xdr:row>10</xdr:row>
      <xdr:rowOff>47625</xdr:rowOff>
    </xdr:to>
    <xdr:sp macro="" textlink="">
      <xdr:nvSpPr>
        <xdr:cNvPr id="35" name="Lin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>
        <a:xfrm>
          <a:off x="463550" y="1981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38101</xdr:colOff>
      <xdr:row>25</xdr:row>
      <xdr:rowOff>155120</xdr:rowOff>
    </xdr:from>
    <xdr:to>
      <xdr:col>9</xdr:col>
      <xdr:colOff>177800</xdr:colOff>
      <xdr:row>35</xdr:row>
      <xdr:rowOff>25400</xdr:rowOff>
    </xdr:to>
    <xdr:graphicFrame macro="">
      <xdr:nvGraphicFramePr>
        <xdr:cNvPr id="42" name="图表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5" name="Line 2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46" name="Line 2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209550</xdr:colOff>
      <xdr:row>13</xdr:row>
      <xdr:rowOff>38100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>
        <a:xfrm>
          <a:off x="454025" y="25146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19050</xdr:rowOff>
    </xdr:from>
    <xdr:to>
      <xdr:col>1</xdr:col>
      <xdr:colOff>209550</xdr:colOff>
      <xdr:row>13</xdr:row>
      <xdr:rowOff>19050</xdr:rowOff>
    </xdr:to>
    <xdr:sp macro="" textlink="">
      <xdr:nvSpPr>
        <xdr:cNvPr id="49" name="Line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>
        <a:xfrm>
          <a:off x="454025" y="24955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50" name="Line 1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51" name="Line 2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52" name="Line 2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209550</xdr:colOff>
      <xdr:row>13</xdr:row>
      <xdr:rowOff>38100</xdr:rowOff>
    </xdr:to>
    <xdr:sp macro="" textlink="">
      <xdr:nvSpPr>
        <xdr:cNvPr id="53" name="Line 3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>
        <a:xfrm>
          <a:off x="454025" y="25146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54" name="Line 3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19050</xdr:rowOff>
    </xdr:from>
    <xdr:to>
      <xdr:col>1</xdr:col>
      <xdr:colOff>209550</xdr:colOff>
      <xdr:row>13</xdr:row>
      <xdr:rowOff>19050</xdr:rowOff>
    </xdr:to>
    <xdr:sp macro="" textlink="">
      <xdr:nvSpPr>
        <xdr:cNvPr id="55" name="Line 3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>
        <a:xfrm>
          <a:off x="454025" y="24955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56" name="Line 5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38100</xdr:rowOff>
    </xdr:from>
    <xdr:to>
      <xdr:col>1</xdr:col>
      <xdr:colOff>209550</xdr:colOff>
      <xdr:row>13</xdr:row>
      <xdr:rowOff>38100</xdr:rowOff>
    </xdr:to>
    <xdr:sp macro="" textlink="">
      <xdr:nvSpPr>
        <xdr:cNvPr id="57" name="Line 5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>
        <a:xfrm>
          <a:off x="454025" y="25146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 macro="" textlink="">
      <xdr:nvSpPr>
        <xdr:cNvPr id="58" name="Line 5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>
        <a:xfrm>
          <a:off x="454025" y="27146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13</xdr:row>
      <xdr:rowOff>19050</xdr:rowOff>
    </xdr:from>
    <xdr:to>
      <xdr:col>1</xdr:col>
      <xdr:colOff>209550</xdr:colOff>
      <xdr:row>13</xdr:row>
      <xdr:rowOff>19050</xdr:rowOff>
    </xdr:to>
    <xdr:sp macro="" textlink="">
      <xdr:nvSpPr>
        <xdr:cNvPr id="59" name="Line 5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>
        <a:xfrm>
          <a:off x="454025" y="24955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 macro="" textlink="">
      <xdr:nvSpPr>
        <xdr:cNvPr id="60" name="Line 6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>
        <a:xfrm>
          <a:off x="454025" y="26955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38100</xdr:rowOff>
    </xdr:from>
    <xdr:to>
      <xdr:col>5</xdr:col>
      <xdr:colOff>95250</xdr:colOff>
      <xdr:row>14</xdr:row>
      <xdr:rowOff>38100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>
        <a:xfrm>
          <a:off x="3532505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14</xdr:row>
      <xdr:rowOff>38100</xdr:rowOff>
    </xdr:from>
    <xdr:to>
      <xdr:col>5</xdr:col>
      <xdr:colOff>314325</xdr:colOff>
      <xdr:row>14</xdr:row>
      <xdr:rowOff>38100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>
        <a:xfrm>
          <a:off x="3761105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15</xdr:row>
      <xdr:rowOff>38100</xdr:rowOff>
    </xdr:from>
    <xdr:to>
      <xdr:col>5</xdr:col>
      <xdr:colOff>247650</xdr:colOff>
      <xdr:row>15</xdr:row>
      <xdr:rowOff>38100</xdr:rowOff>
    </xdr:to>
    <xdr:sp macro="" textlink="">
      <xdr:nvSpPr>
        <xdr:cNvPr id="63" name="Line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>
        <a:xfrm>
          <a:off x="3703955" y="291465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64" name="Line 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>
        <a:xfrm>
          <a:off x="3694430" y="31146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19050</xdr:rowOff>
    </xdr:from>
    <xdr:to>
      <xdr:col>5</xdr:col>
      <xdr:colOff>95250</xdr:colOff>
      <xdr:row>14</xdr:row>
      <xdr:rowOff>19050</xdr:rowOff>
    </xdr:to>
    <xdr:sp macro="" textlink="">
      <xdr:nvSpPr>
        <xdr:cNvPr id="65" name="Line 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>
        <a:xfrm>
          <a:off x="3532505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38100</xdr:rowOff>
    </xdr:from>
    <xdr:to>
      <xdr:col>5</xdr:col>
      <xdr:colOff>85725</xdr:colOff>
      <xdr:row>13</xdr:row>
      <xdr:rowOff>38100</xdr:rowOff>
    </xdr:to>
    <xdr:sp macro="" textlink="">
      <xdr:nvSpPr>
        <xdr:cNvPr id="66" name="Line 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>
        <a:xfrm>
          <a:off x="3522980" y="2514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85725</xdr:colOff>
      <xdr:row>13</xdr:row>
      <xdr:rowOff>19050</xdr:rowOff>
    </xdr:to>
    <xdr:sp macro="" textlink="">
      <xdr:nvSpPr>
        <xdr:cNvPr id="67" name="Line 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>
        <a:xfrm>
          <a:off x="3522980" y="24955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13</xdr:row>
      <xdr:rowOff>38100</xdr:rowOff>
    </xdr:from>
    <xdr:to>
      <xdr:col>5</xdr:col>
      <xdr:colOff>323850</xdr:colOff>
      <xdr:row>13</xdr:row>
      <xdr:rowOff>38100</xdr:rowOff>
    </xdr:to>
    <xdr:sp macro="" textlink="">
      <xdr:nvSpPr>
        <xdr:cNvPr id="68" name="Line 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>
        <a:xfrm>
          <a:off x="3770630" y="2514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 macro="" textlink="">
      <xdr:nvSpPr>
        <xdr:cNvPr id="69" name="Line 2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>
        <a:xfrm>
          <a:off x="3532505" y="2914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 macro="" textlink="">
      <xdr:nvSpPr>
        <xdr:cNvPr id="70" name="Line 2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>
        <a:xfrm>
          <a:off x="3761105" y="2914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71" name="Line 2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>
        <a:xfrm>
          <a:off x="3703955" y="31146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 macro="" textlink="">
      <xdr:nvSpPr>
        <xdr:cNvPr id="72" name="Line 3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>
        <a:xfrm>
          <a:off x="3532505" y="2895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 macro="" textlink="">
      <xdr:nvSpPr>
        <xdr:cNvPr id="73" name="Line 3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>
        <a:xfrm>
          <a:off x="3522980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 macro="" textlink="">
      <xdr:nvSpPr>
        <xdr:cNvPr id="74" name="Line 3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>
        <a:xfrm>
          <a:off x="3522980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 macro="" textlink="">
      <xdr:nvSpPr>
        <xdr:cNvPr id="75" name="Line 3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>
        <a:xfrm>
          <a:off x="3770630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38100</xdr:rowOff>
    </xdr:from>
    <xdr:to>
      <xdr:col>5</xdr:col>
      <xdr:colOff>95250</xdr:colOff>
      <xdr:row>14</xdr:row>
      <xdr:rowOff>38100</xdr:rowOff>
    </xdr:to>
    <xdr:sp macro="" textlink="">
      <xdr:nvSpPr>
        <xdr:cNvPr id="76" name="Line 4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>
        <a:xfrm>
          <a:off x="3532505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14</xdr:row>
      <xdr:rowOff>38100</xdr:rowOff>
    </xdr:from>
    <xdr:to>
      <xdr:col>5</xdr:col>
      <xdr:colOff>314325</xdr:colOff>
      <xdr:row>14</xdr:row>
      <xdr:rowOff>38100</xdr:rowOff>
    </xdr:to>
    <xdr:sp macro="" textlink="">
      <xdr:nvSpPr>
        <xdr:cNvPr id="77" name="Line 4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>
        <a:xfrm>
          <a:off x="3761105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15</xdr:row>
      <xdr:rowOff>38100</xdr:rowOff>
    </xdr:from>
    <xdr:to>
      <xdr:col>5</xdr:col>
      <xdr:colOff>247650</xdr:colOff>
      <xdr:row>15</xdr:row>
      <xdr:rowOff>38100</xdr:rowOff>
    </xdr:to>
    <xdr:sp macro="" textlink="">
      <xdr:nvSpPr>
        <xdr:cNvPr id="78" name="Line 4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>
        <a:xfrm>
          <a:off x="3703955" y="291465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79" name="Line 4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3694430" y="31146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19050</xdr:rowOff>
    </xdr:from>
    <xdr:to>
      <xdr:col>5</xdr:col>
      <xdr:colOff>95250</xdr:colOff>
      <xdr:row>14</xdr:row>
      <xdr:rowOff>19050</xdr:rowOff>
    </xdr:to>
    <xdr:sp macro="" textlink="">
      <xdr:nvSpPr>
        <xdr:cNvPr id="80" name="Line 4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>
        <a:xfrm>
          <a:off x="3532505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38100</xdr:rowOff>
    </xdr:from>
    <xdr:to>
      <xdr:col>5</xdr:col>
      <xdr:colOff>85725</xdr:colOff>
      <xdr:row>13</xdr:row>
      <xdr:rowOff>38100</xdr:rowOff>
    </xdr:to>
    <xdr:sp macro="" textlink="">
      <xdr:nvSpPr>
        <xdr:cNvPr id="81" name="Line 4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>
        <a:xfrm>
          <a:off x="3522980" y="2514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85725</xdr:colOff>
      <xdr:row>13</xdr:row>
      <xdr:rowOff>19050</xdr:rowOff>
    </xdr:to>
    <xdr:sp macro="" textlink="">
      <xdr:nvSpPr>
        <xdr:cNvPr id="82" name="Line 5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>
        <a:xfrm>
          <a:off x="3522980" y="24955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13</xdr:row>
      <xdr:rowOff>38100</xdr:rowOff>
    </xdr:from>
    <xdr:to>
      <xdr:col>5</xdr:col>
      <xdr:colOff>323850</xdr:colOff>
      <xdr:row>13</xdr:row>
      <xdr:rowOff>38100</xdr:rowOff>
    </xdr:to>
    <xdr:sp macro="" textlink="">
      <xdr:nvSpPr>
        <xdr:cNvPr id="83" name="Line 5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>
        <a:xfrm>
          <a:off x="3770630" y="2514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38100</xdr:rowOff>
    </xdr:from>
    <xdr:to>
      <xdr:col>5</xdr:col>
      <xdr:colOff>95250</xdr:colOff>
      <xdr:row>14</xdr:row>
      <xdr:rowOff>38100</xdr:rowOff>
    </xdr:to>
    <xdr:sp macro="" textlink="">
      <xdr:nvSpPr>
        <xdr:cNvPr id="84" name="Line 6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3532505" y="27146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14</xdr:row>
      <xdr:rowOff>38100</xdr:rowOff>
    </xdr:from>
    <xdr:to>
      <xdr:col>5</xdr:col>
      <xdr:colOff>314325</xdr:colOff>
      <xdr:row>14</xdr:row>
      <xdr:rowOff>38100</xdr:rowOff>
    </xdr:to>
    <xdr:sp macro="" textlink="">
      <xdr:nvSpPr>
        <xdr:cNvPr id="85" name="Line 6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3761105" y="271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15</xdr:row>
      <xdr:rowOff>38100</xdr:rowOff>
    </xdr:from>
    <xdr:to>
      <xdr:col>5</xdr:col>
      <xdr:colOff>247650</xdr:colOff>
      <xdr:row>15</xdr:row>
      <xdr:rowOff>38100</xdr:rowOff>
    </xdr:to>
    <xdr:sp macro="" textlink="">
      <xdr:nvSpPr>
        <xdr:cNvPr id="86" name="Line 6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3703955" y="291465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16</xdr:row>
      <xdr:rowOff>38100</xdr:rowOff>
    </xdr:from>
    <xdr:to>
      <xdr:col>5</xdr:col>
      <xdr:colOff>247650</xdr:colOff>
      <xdr:row>16</xdr:row>
      <xdr:rowOff>38100</xdr:rowOff>
    </xdr:to>
    <xdr:sp macro="" textlink="">
      <xdr:nvSpPr>
        <xdr:cNvPr id="87" name="Line 6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3694430" y="31146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14</xdr:row>
      <xdr:rowOff>19050</xdr:rowOff>
    </xdr:from>
    <xdr:to>
      <xdr:col>5</xdr:col>
      <xdr:colOff>95250</xdr:colOff>
      <xdr:row>14</xdr:row>
      <xdr:rowOff>19050</xdr:rowOff>
    </xdr:to>
    <xdr:sp macro="" textlink="">
      <xdr:nvSpPr>
        <xdr:cNvPr id="88" name="Line 6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>
        <a:xfrm>
          <a:off x="3532505" y="2695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38100</xdr:rowOff>
    </xdr:from>
    <xdr:to>
      <xdr:col>5</xdr:col>
      <xdr:colOff>85725</xdr:colOff>
      <xdr:row>13</xdr:row>
      <xdr:rowOff>38100</xdr:rowOff>
    </xdr:to>
    <xdr:sp macro="" textlink="">
      <xdr:nvSpPr>
        <xdr:cNvPr id="89" name="Line 6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>
        <a:xfrm>
          <a:off x="3522980" y="2514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85725</xdr:colOff>
      <xdr:row>13</xdr:row>
      <xdr:rowOff>19050</xdr:rowOff>
    </xdr:to>
    <xdr:sp macro="" textlink="">
      <xdr:nvSpPr>
        <xdr:cNvPr id="90" name="Line 7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>
        <a:xfrm>
          <a:off x="3522980" y="24955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13</xdr:row>
      <xdr:rowOff>38100</xdr:rowOff>
    </xdr:from>
    <xdr:to>
      <xdr:col>5</xdr:col>
      <xdr:colOff>323850</xdr:colOff>
      <xdr:row>13</xdr:row>
      <xdr:rowOff>38100</xdr:rowOff>
    </xdr:to>
    <xdr:sp macro="" textlink="">
      <xdr:nvSpPr>
        <xdr:cNvPr id="91" name="Line 7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>
        <a:xfrm>
          <a:off x="3770630" y="2514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230415</xdr:colOff>
      <xdr:row>36</xdr:row>
      <xdr:rowOff>114300</xdr:rowOff>
    </xdr:from>
    <xdr:to>
      <xdr:col>9</xdr:col>
      <xdr:colOff>196850</xdr:colOff>
      <xdr:row>45</xdr:row>
      <xdr:rowOff>171904</xdr:rowOff>
    </xdr:to>
    <xdr:graphicFrame macro="">
      <xdr:nvGraphicFramePr>
        <xdr:cNvPr id="92" name="图表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26</xdr:row>
      <xdr:rowOff>225878</xdr:rowOff>
    </xdr:from>
    <xdr:to>
      <xdr:col>9</xdr:col>
      <xdr:colOff>203200</xdr:colOff>
      <xdr:row>26</xdr:row>
      <xdr:rowOff>241300</xdr:rowOff>
    </xdr:to>
    <xdr:cxnSp macro="">
      <xdr:nvCxnSpPr>
        <xdr:cNvPr id="39" name="直接连接符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603249" y="3997778"/>
          <a:ext cx="6915151" cy="15422"/>
        </a:xfrm>
        <a:prstGeom prst="line">
          <a:avLst/>
        </a:prstGeom>
        <a:ln w="15875">
          <a:solidFill>
            <a:srgbClr val="FF0000">
              <a:alpha val="81000"/>
            </a:srgb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488950</xdr:colOff>
      <xdr:row>44</xdr:row>
      <xdr:rowOff>171450</xdr:rowOff>
    </xdr:from>
    <xdr:to>
      <xdr:col>10</xdr:col>
      <xdr:colOff>440788</xdr:colOff>
      <xdr:row>46</xdr:row>
      <xdr:rowOff>170278</xdr:rowOff>
    </xdr:to>
    <xdr:pic>
      <xdr:nvPicPr>
        <xdr:cNvPr id="93" name="图片 92" descr="王威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04150" y="7543800"/>
          <a:ext cx="726538" cy="37982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0.07172</cdr:x>
      <cdr:y>0.8148</cdr:y>
    </cdr:from>
    <cdr:to>
      <cdr:x>0.99675</cdr:x>
      <cdr:y>0.81769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558764" y="1787986"/>
          <a:ext cx="7207324" cy="634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0.07416</cdr:x>
      <cdr:y>0.52253</cdr:y>
    </cdr:from>
    <cdr:to>
      <cdr:x>1</cdr:x>
      <cdr:y>0.52552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590514" y="1146621"/>
          <a:ext cx="7213635" cy="656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0.06035</cdr:x>
      <cdr:y>0.61058</cdr:y>
    </cdr:from>
    <cdr:to>
      <cdr:x>1</cdr:x>
      <cdr:y>0.61058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453626" y="1082016"/>
          <a:ext cx="706296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0.06034</cdr:x>
      <cdr:y>0.32715</cdr:y>
    </cdr:from>
    <cdr:to>
      <cdr:x>1</cdr:x>
      <cdr:y>0.32715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453550" y="579748"/>
          <a:ext cx="7063036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0.06034</cdr:x>
      <cdr:y>0.85391</cdr:y>
    </cdr:from>
    <cdr:to>
      <cdr:x>1</cdr:x>
      <cdr:y>0.85391</cdr:y>
    </cdr:to>
    <cdr:sp macro="" textlink="">
      <cdr:nvSpPr>
        <cdr:cNvPr id="4" name="直接连接符 3">
          <a:extLst xmlns:a="http://schemas.openxmlformats.org/drawingml/2006/main">
            <a:ext uri="{FF2B5EF4-FFF2-40B4-BE49-F238E27FC236}">
              <a16:creationId xmlns:a16="http://schemas.microsoft.com/office/drawing/2014/main" id="{63D9758C-77D5-4D18-A215-251D9E50B010}"/>
            </a:ext>
          </a:extLst>
        </cdr:cNvPr>
        <cdr:cNvSpPr/>
      </cdr:nvSpPr>
      <cdr:spPr>
        <a:xfrm xmlns:a="http://schemas.openxmlformats.org/drawingml/2006/main" flipV="1">
          <a:off x="604132" y="1513210"/>
          <a:ext cx="9408003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topLeftCell="A4" workbookViewId="0">
      <selection activeCell="L25" sqref="L25"/>
    </sheetView>
  </sheetViews>
  <sheetFormatPr defaultColWidth="9" defaultRowHeight="15" x14ac:dyDescent="0.25"/>
  <cols>
    <col min="1" max="1" width="4.1640625" style="1" customWidth="1"/>
    <col min="2" max="2" width="4.5" style="1" customWidth="1"/>
    <col min="3" max="3" width="11.83203125" style="1" customWidth="1"/>
    <col min="4" max="7" width="12.6640625" style="1" customWidth="1"/>
    <col min="8" max="8" width="13.1640625" style="1" customWidth="1"/>
    <col min="9" max="9" width="11.6640625" style="1" customWidth="1"/>
    <col min="10" max="10" width="10.1640625" style="1" customWidth="1"/>
    <col min="11" max="11" width="10" style="1" customWidth="1"/>
    <col min="12" max="12" width="10.83203125" style="1" customWidth="1"/>
    <col min="13" max="14" width="9.1640625" style="1" customWidth="1"/>
    <col min="15" max="17" width="8.6640625" style="1" customWidth="1"/>
    <col min="18" max="16384" width="9" style="1"/>
  </cols>
  <sheetData>
    <row r="1" spans="1:17" ht="23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7" x14ac:dyDescent="0.25">
      <c r="A2" s="67" t="s">
        <v>1</v>
      </c>
      <c r="B2" s="63"/>
      <c r="C2" s="63" t="s">
        <v>35</v>
      </c>
      <c r="D2" s="63"/>
      <c r="E2" s="2"/>
      <c r="F2" s="63" t="s">
        <v>2</v>
      </c>
      <c r="G2" s="63"/>
      <c r="H2" s="69" t="s">
        <v>3</v>
      </c>
      <c r="I2" s="71"/>
      <c r="J2" s="2"/>
      <c r="K2" s="72" t="s">
        <v>4</v>
      </c>
      <c r="L2" s="72"/>
      <c r="M2" s="72"/>
      <c r="N2" s="73"/>
    </row>
    <row r="3" spans="1:17" x14ac:dyDescent="0.25">
      <c r="A3" s="67" t="s">
        <v>5</v>
      </c>
      <c r="B3" s="63"/>
      <c r="C3" s="63">
        <v>1028</v>
      </c>
      <c r="D3" s="63"/>
      <c r="E3" s="2"/>
      <c r="F3" s="63" t="s">
        <v>6</v>
      </c>
      <c r="G3" s="63"/>
      <c r="H3" s="68" t="s">
        <v>36</v>
      </c>
      <c r="I3" s="69"/>
      <c r="J3" s="2"/>
      <c r="K3" s="63"/>
      <c r="L3" s="63"/>
      <c r="M3" s="63"/>
      <c r="N3" s="64"/>
    </row>
    <row r="4" spans="1:17" x14ac:dyDescent="0.25">
      <c r="A4" s="65" t="s">
        <v>7</v>
      </c>
      <c r="B4" s="66"/>
      <c r="C4" s="4">
        <v>44738</v>
      </c>
      <c r="D4" s="4">
        <v>44770</v>
      </c>
      <c r="E4" s="4">
        <v>44797</v>
      </c>
      <c r="F4" s="4">
        <v>44830</v>
      </c>
      <c r="G4" s="4">
        <v>44858</v>
      </c>
      <c r="H4" s="4">
        <v>44885</v>
      </c>
      <c r="I4" s="4"/>
      <c r="J4" s="4"/>
      <c r="K4" s="4"/>
      <c r="L4" s="4"/>
      <c r="M4" s="27"/>
      <c r="N4" s="28"/>
    </row>
    <row r="5" spans="1:17" hidden="1" x14ac:dyDescent="0.25">
      <c r="A5" s="65" t="s">
        <v>8</v>
      </c>
      <c r="B5" s="66"/>
      <c r="C5" s="5">
        <v>1</v>
      </c>
      <c r="D5" s="5"/>
      <c r="E5" s="5"/>
      <c r="F5" s="5"/>
      <c r="G5" s="5"/>
      <c r="H5" s="5"/>
      <c r="I5" s="5"/>
      <c r="J5" s="5"/>
      <c r="K5" s="5"/>
      <c r="L5" s="5"/>
      <c r="M5" s="5"/>
      <c r="N5" s="29"/>
    </row>
    <row r="6" spans="1:17" x14ac:dyDescent="0.25">
      <c r="A6" s="53" t="s">
        <v>9</v>
      </c>
      <c r="B6" s="3">
        <v>1</v>
      </c>
      <c r="C6" s="6">
        <v>18.62</v>
      </c>
      <c r="D6" s="6">
        <v>18.649999999999999</v>
      </c>
      <c r="E6" s="6">
        <v>18.62</v>
      </c>
      <c r="F6" s="6">
        <v>18.61</v>
      </c>
      <c r="G6" s="6">
        <v>18.63</v>
      </c>
      <c r="H6" s="6">
        <v>18.649999999999999</v>
      </c>
      <c r="I6" s="30"/>
      <c r="J6" s="31"/>
      <c r="K6" s="31"/>
      <c r="L6" s="31"/>
      <c r="M6" s="32"/>
      <c r="N6" s="33"/>
      <c r="O6" s="34"/>
      <c r="P6" s="34"/>
      <c r="Q6" s="34"/>
    </row>
    <row r="7" spans="1:17" x14ac:dyDescent="0.25">
      <c r="A7" s="53"/>
      <c r="B7" s="3">
        <v>2</v>
      </c>
      <c r="C7" s="6">
        <v>18.64</v>
      </c>
      <c r="D7" s="6">
        <v>18.61</v>
      </c>
      <c r="E7" s="6">
        <v>18.61</v>
      </c>
      <c r="F7" s="6">
        <v>18.64</v>
      </c>
      <c r="G7" s="6">
        <v>18.649999999999999</v>
      </c>
      <c r="H7" s="6">
        <v>18.61</v>
      </c>
      <c r="I7" s="30"/>
      <c r="J7" s="31"/>
      <c r="K7" s="31"/>
      <c r="L7" s="31"/>
      <c r="M7" s="32"/>
      <c r="N7" s="33"/>
      <c r="O7" s="34"/>
      <c r="P7" s="34"/>
      <c r="Q7" s="34"/>
    </row>
    <row r="8" spans="1:17" x14ac:dyDescent="0.25">
      <c r="A8" s="53"/>
      <c r="B8" s="3">
        <v>3</v>
      </c>
      <c r="C8" s="6">
        <v>18.649999999999999</v>
      </c>
      <c r="D8" s="6">
        <v>18.63</v>
      </c>
      <c r="E8" s="6">
        <v>18.62</v>
      </c>
      <c r="F8" s="6">
        <v>18.62</v>
      </c>
      <c r="G8" s="6">
        <v>18.63</v>
      </c>
      <c r="H8" s="6">
        <v>18.63</v>
      </c>
      <c r="I8" s="30"/>
      <c r="J8" s="31"/>
      <c r="K8" s="31"/>
      <c r="L8" s="31"/>
      <c r="M8" s="32"/>
      <c r="N8" s="33"/>
      <c r="O8" s="34"/>
      <c r="P8" s="34"/>
      <c r="Q8" s="34"/>
    </row>
    <row r="9" spans="1:17" x14ac:dyDescent="0.25">
      <c r="A9" s="53"/>
      <c r="B9" s="3">
        <v>4</v>
      </c>
      <c r="C9" s="6">
        <v>18.59</v>
      </c>
      <c r="D9" s="6">
        <v>18.64</v>
      </c>
      <c r="E9" s="6">
        <v>18.600000000000001</v>
      </c>
      <c r="F9" s="6">
        <v>18.59</v>
      </c>
      <c r="G9" s="6">
        <v>18.61</v>
      </c>
      <c r="H9" s="6">
        <v>18.600000000000001</v>
      </c>
      <c r="I9" s="30"/>
      <c r="J9" s="31"/>
      <c r="K9" s="31"/>
      <c r="L9" s="31"/>
      <c r="M9" s="35"/>
      <c r="N9" s="36"/>
      <c r="O9" s="37"/>
      <c r="P9" s="37"/>
      <c r="Q9" s="37"/>
    </row>
    <row r="10" spans="1:17" x14ac:dyDescent="0.25">
      <c r="A10" s="53"/>
      <c r="B10" s="7">
        <v>5</v>
      </c>
      <c r="C10" s="6">
        <v>18.62</v>
      </c>
      <c r="D10" s="6">
        <v>18.63</v>
      </c>
      <c r="E10" s="6">
        <v>18.64</v>
      </c>
      <c r="F10" s="6">
        <v>18.63</v>
      </c>
      <c r="G10" s="6">
        <v>18.62</v>
      </c>
      <c r="H10" s="6">
        <v>18.59</v>
      </c>
      <c r="I10" s="30"/>
      <c r="J10" s="31"/>
      <c r="K10" s="31"/>
      <c r="L10" s="31"/>
      <c r="M10" s="35"/>
      <c r="N10" s="36"/>
      <c r="O10" s="37"/>
      <c r="P10" s="37"/>
      <c r="Q10" s="37"/>
    </row>
    <row r="11" spans="1:17" x14ac:dyDescent="0.25">
      <c r="A11" s="60" t="s">
        <v>10</v>
      </c>
      <c r="B11" s="61"/>
      <c r="C11" s="9">
        <f>IF(SUM(C6:C10)=0,"",AVERAGE(C6:C10))</f>
        <v>18.624000000000002</v>
      </c>
      <c r="D11" s="9">
        <f t="shared" ref="D11:N11" si="0">IF(SUM(D6:D10)=0,"",AVERAGE(D6:D10))</f>
        <v>18.631999999999998</v>
      </c>
      <c r="E11" s="9">
        <f t="shared" si="0"/>
        <v>18.618000000000002</v>
      </c>
      <c r="F11" s="9">
        <f t="shared" si="0"/>
        <v>18.618000000000002</v>
      </c>
      <c r="G11" s="9">
        <f>IF(SUM(G6:G10)=0,"",AVERAGE(G6:G10))</f>
        <v>18.628</v>
      </c>
      <c r="H11" s="9">
        <f t="shared" si="0"/>
        <v>18.616000000000003</v>
      </c>
      <c r="I11" s="76"/>
      <c r="J11" s="77"/>
      <c r="K11" s="77"/>
      <c r="L11" s="77"/>
      <c r="M11" s="9" t="str">
        <f t="shared" si="0"/>
        <v/>
      </c>
      <c r="N11" s="9" t="str">
        <f t="shared" si="0"/>
        <v/>
      </c>
      <c r="O11" s="15"/>
      <c r="P11" s="15"/>
      <c r="Q11" s="15"/>
    </row>
    <row r="12" spans="1:17" x14ac:dyDescent="0.25">
      <c r="A12" s="74" t="s">
        <v>37</v>
      </c>
      <c r="B12" s="61"/>
      <c r="C12" s="9">
        <f>MAX(C6:C10)-MIN(C6:C10)</f>
        <v>5.9999999999998721E-2</v>
      </c>
      <c r="D12" s="9">
        <f t="shared" ref="D12:H12" si="1">MAX(D6:D10)-MIN(D6:D10)</f>
        <v>3.9999999999999147E-2</v>
      </c>
      <c r="E12" s="9">
        <f t="shared" si="1"/>
        <v>3.9999999999999147E-2</v>
      </c>
      <c r="F12" s="9">
        <f t="shared" si="1"/>
        <v>5.0000000000000711E-2</v>
      </c>
      <c r="G12" s="9">
        <f t="shared" si="1"/>
        <v>3.9999999999999147E-2</v>
      </c>
      <c r="H12" s="9">
        <f t="shared" si="1"/>
        <v>5.9999999999998721E-2</v>
      </c>
      <c r="I12" s="76"/>
      <c r="J12" s="77"/>
      <c r="K12" s="77"/>
      <c r="L12" s="77"/>
      <c r="M12" s="9"/>
      <c r="N12" s="38"/>
      <c r="O12" s="15"/>
      <c r="P12" s="15"/>
      <c r="Q12" s="15"/>
    </row>
    <row r="13" spans="1:17" x14ac:dyDescent="0.25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9"/>
    </row>
    <row r="14" spans="1:17" ht="15.75" customHeight="1" x14ac:dyDescent="0.25">
      <c r="A14" s="13"/>
      <c r="B14" s="14" t="s">
        <v>11</v>
      </c>
      <c r="C14" s="9">
        <f>AVERAGE(C6:N10)</f>
        <v>18.622666666666667</v>
      </c>
      <c r="D14" s="15"/>
      <c r="E14" s="62" t="s">
        <v>12</v>
      </c>
      <c r="F14" s="61"/>
      <c r="G14" s="9">
        <f>C14+J14*C15</f>
        <v>18.650555000000001</v>
      </c>
      <c r="H14" s="15"/>
      <c r="I14" s="16" t="s">
        <v>13</v>
      </c>
      <c r="J14" s="9">
        <v>0.57699999999999996</v>
      </c>
      <c r="L14" s="58" t="s">
        <v>14</v>
      </c>
      <c r="M14" s="58"/>
      <c r="N14" s="59"/>
    </row>
    <row r="15" spans="1:17" ht="15.75" customHeight="1" x14ac:dyDescent="0.25">
      <c r="A15" s="13"/>
      <c r="B15" s="14" t="s">
        <v>15</v>
      </c>
      <c r="C15" s="9">
        <f>AVERAGE(C12:N12)</f>
        <v>4.8333333333332597E-2</v>
      </c>
      <c r="D15" s="15"/>
      <c r="E15" s="62" t="s">
        <v>16</v>
      </c>
      <c r="F15" s="61"/>
      <c r="G15" s="9">
        <f>C14-J14*C15</f>
        <v>18.594778333333334</v>
      </c>
      <c r="H15" s="15"/>
      <c r="I15" s="16" t="s">
        <v>17</v>
      </c>
      <c r="J15" s="46" t="s">
        <v>18</v>
      </c>
      <c r="L15" s="58"/>
      <c r="M15" s="58"/>
      <c r="N15" s="59"/>
    </row>
    <row r="16" spans="1:17" ht="15.75" customHeight="1" x14ac:dyDescent="0.25">
      <c r="A16" s="13"/>
      <c r="B16" s="17"/>
      <c r="C16" s="15"/>
      <c r="D16" s="15"/>
      <c r="E16" s="62" t="s">
        <v>19</v>
      </c>
      <c r="F16" s="61"/>
      <c r="G16" s="9">
        <f>J16*C15</f>
        <v>0.1021766666666651</v>
      </c>
      <c r="H16" s="15"/>
      <c r="I16" s="16" t="s">
        <v>20</v>
      </c>
      <c r="J16" s="8">
        <v>2.1139999999999999</v>
      </c>
      <c r="K16" s="17"/>
      <c r="L16" s="58"/>
      <c r="M16" s="58"/>
      <c r="N16" s="59"/>
    </row>
    <row r="17" spans="1:18" ht="15.75" customHeight="1" x14ac:dyDescent="0.25">
      <c r="A17" s="13"/>
      <c r="B17" s="17"/>
      <c r="C17" s="15"/>
      <c r="D17" s="15"/>
      <c r="E17" s="62" t="s">
        <v>21</v>
      </c>
      <c r="F17" s="61"/>
      <c r="G17" s="47" t="s">
        <v>18</v>
      </c>
      <c r="H17" s="15"/>
      <c r="I17" s="15"/>
      <c r="J17" s="17"/>
      <c r="K17" s="17"/>
      <c r="L17" s="58"/>
      <c r="M17" s="58"/>
      <c r="N17" s="59"/>
    </row>
    <row r="18" spans="1:18" hidden="1" x14ac:dyDescent="0.25">
      <c r="A18" s="13"/>
      <c r="B18" s="1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0"/>
    </row>
    <row r="19" spans="1:18" hidden="1" x14ac:dyDescent="0.25">
      <c r="A19" s="48" t="s">
        <v>22</v>
      </c>
      <c r="B19" s="49"/>
      <c r="C19" s="18">
        <f>C14</f>
        <v>18.622666666666667</v>
      </c>
      <c r="D19" s="18">
        <f t="shared" ref="D19:N24" si="2">$C19</f>
        <v>18.622666666666667</v>
      </c>
      <c r="E19" s="18">
        <f t="shared" si="2"/>
        <v>18.622666666666667</v>
      </c>
      <c r="F19" s="18">
        <f t="shared" si="2"/>
        <v>18.622666666666667</v>
      </c>
      <c r="G19" s="18">
        <f t="shared" si="2"/>
        <v>18.622666666666667</v>
      </c>
      <c r="H19" s="18">
        <f t="shared" si="2"/>
        <v>18.622666666666667</v>
      </c>
      <c r="I19" s="18">
        <f t="shared" si="2"/>
        <v>18.622666666666667</v>
      </c>
      <c r="J19" s="18">
        <f t="shared" si="2"/>
        <v>18.622666666666667</v>
      </c>
      <c r="K19" s="18">
        <f t="shared" si="2"/>
        <v>18.622666666666667</v>
      </c>
      <c r="L19" s="18">
        <f t="shared" si="2"/>
        <v>18.622666666666667</v>
      </c>
      <c r="M19" s="18">
        <f t="shared" si="2"/>
        <v>18.622666666666667</v>
      </c>
      <c r="N19" s="41">
        <f t="shared" si="2"/>
        <v>18.622666666666667</v>
      </c>
      <c r="O19" s="15"/>
      <c r="P19" s="15"/>
      <c r="Q19" s="15"/>
    </row>
    <row r="20" spans="1:18" hidden="1" x14ac:dyDescent="0.25">
      <c r="A20" s="48" t="s">
        <v>23</v>
      </c>
      <c r="B20" s="49"/>
      <c r="C20" s="18">
        <f>G14</f>
        <v>18.650555000000001</v>
      </c>
      <c r="D20" s="18">
        <f>$C20</f>
        <v>18.650555000000001</v>
      </c>
      <c r="E20" s="18">
        <f t="shared" si="2"/>
        <v>18.650555000000001</v>
      </c>
      <c r="F20" s="18">
        <f t="shared" si="2"/>
        <v>18.650555000000001</v>
      </c>
      <c r="G20" s="18">
        <f t="shared" si="2"/>
        <v>18.650555000000001</v>
      </c>
      <c r="H20" s="18">
        <f t="shared" si="2"/>
        <v>18.650555000000001</v>
      </c>
      <c r="I20" s="18">
        <f t="shared" si="2"/>
        <v>18.650555000000001</v>
      </c>
      <c r="J20" s="18">
        <f t="shared" si="2"/>
        <v>18.650555000000001</v>
      </c>
      <c r="K20" s="18">
        <f t="shared" si="2"/>
        <v>18.650555000000001</v>
      </c>
      <c r="L20" s="18">
        <f t="shared" si="2"/>
        <v>18.650555000000001</v>
      </c>
      <c r="M20" s="18">
        <f t="shared" si="2"/>
        <v>18.650555000000001</v>
      </c>
      <c r="N20" s="41">
        <f t="shared" si="2"/>
        <v>18.650555000000001</v>
      </c>
      <c r="O20" s="42"/>
      <c r="P20" s="42"/>
      <c r="Q20" s="42"/>
    </row>
    <row r="21" spans="1:18" hidden="1" x14ac:dyDescent="0.25">
      <c r="A21" s="48" t="s">
        <v>24</v>
      </c>
      <c r="B21" s="49"/>
      <c r="C21" s="18">
        <f>G15</f>
        <v>18.594778333333334</v>
      </c>
      <c r="D21" s="18">
        <f t="shared" si="2"/>
        <v>18.594778333333334</v>
      </c>
      <c r="E21" s="18">
        <f t="shared" si="2"/>
        <v>18.594778333333334</v>
      </c>
      <c r="F21" s="18">
        <f t="shared" si="2"/>
        <v>18.594778333333334</v>
      </c>
      <c r="G21" s="18">
        <f t="shared" si="2"/>
        <v>18.594778333333334</v>
      </c>
      <c r="H21" s="18">
        <f t="shared" si="2"/>
        <v>18.594778333333334</v>
      </c>
      <c r="I21" s="18">
        <f t="shared" si="2"/>
        <v>18.594778333333334</v>
      </c>
      <c r="J21" s="18">
        <f t="shared" si="2"/>
        <v>18.594778333333334</v>
      </c>
      <c r="K21" s="18">
        <f t="shared" si="2"/>
        <v>18.594778333333334</v>
      </c>
      <c r="L21" s="18">
        <f t="shared" si="2"/>
        <v>18.594778333333334</v>
      </c>
      <c r="M21" s="18">
        <f t="shared" si="2"/>
        <v>18.594778333333334</v>
      </c>
      <c r="N21" s="41">
        <f t="shared" si="2"/>
        <v>18.594778333333334</v>
      </c>
      <c r="O21" s="42"/>
      <c r="P21" s="42"/>
      <c r="Q21" s="42"/>
    </row>
    <row r="22" spans="1:18" hidden="1" x14ac:dyDescent="0.25">
      <c r="A22" s="48" t="s">
        <v>25</v>
      </c>
      <c r="B22" s="49"/>
      <c r="C22" s="18">
        <f>C15</f>
        <v>4.8333333333332597E-2</v>
      </c>
      <c r="D22" s="18">
        <f t="shared" si="2"/>
        <v>4.8333333333332597E-2</v>
      </c>
      <c r="E22" s="18">
        <f t="shared" si="2"/>
        <v>4.8333333333332597E-2</v>
      </c>
      <c r="F22" s="18">
        <f t="shared" si="2"/>
        <v>4.8333333333332597E-2</v>
      </c>
      <c r="G22" s="18">
        <f t="shared" si="2"/>
        <v>4.8333333333332597E-2</v>
      </c>
      <c r="H22" s="18">
        <f t="shared" si="2"/>
        <v>4.8333333333332597E-2</v>
      </c>
      <c r="I22" s="18">
        <f t="shared" si="2"/>
        <v>4.8333333333332597E-2</v>
      </c>
      <c r="J22" s="18">
        <f t="shared" si="2"/>
        <v>4.8333333333332597E-2</v>
      </c>
      <c r="K22" s="18">
        <f t="shared" si="2"/>
        <v>4.8333333333332597E-2</v>
      </c>
      <c r="L22" s="18">
        <f t="shared" si="2"/>
        <v>4.8333333333332597E-2</v>
      </c>
      <c r="M22" s="18">
        <f t="shared" si="2"/>
        <v>4.8333333333332597E-2</v>
      </c>
      <c r="N22" s="41">
        <f t="shared" si="2"/>
        <v>4.8333333333332597E-2</v>
      </c>
      <c r="O22" s="15"/>
      <c r="P22" s="15"/>
      <c r="Q22" s="15"/>
    </row>
    <row r="23" spans="1:18" hidden="1" x14ac:dyDescent="0.25">
      <c r="A23" s="48" t="s">
        <v>26</v>
      </c>
      <c r="B23" s="49"/>
      <c r="C23" s="18">
        <f>G16</f>
        <v>0.1021766666666651</v>
      </c>
      <c r="D23" s="18">
        <f t="shared" si="2"/>
        <v>0.1021766666666651</v>
      </c>
      <c r="E23" s="18">
        <f t="shared" si="2"/>
        <v>0.1021766666666651</v>
      </c>
      <c r="F23" s="18">
        <f t="shared" si="2"/>
        <v>0.1021766666666651</v>
      </c>
      <c r="G23" s="18">
        <f t="shared" si="2"/>
        <v>0.1021766666666651</v>
      </c>
      <c r="H23" s="18">
        <f t="shared" si="2"/>
        <v>0.1021766666666651</v>
      </c>
      <c r="I23" s="18">
        <f t="shared" si="2"/>
        <v>0.1021766666666651</v>
      </c>
      <c r="J23" s="18">
        <f t="shared" si="2"/>
        <v>0.1021766666666651</v>
      </c>
      <c r="K23" s="18">
        <f t="shared" si="2"/>
        <v>0.1021766666666651</v>
      </c>
      <c r="L23" s="18">
        <f t="shared" si="2"/>
        <v>0.1021766666666651</v>
      </c>
      <c r="M23" s="18">
        <f t="shared" si="2"/>
        <v>0.1021766666666651</v>
      </c>
      <c r="N23" s="41">
        <f t="shared" si="2"/>
        <v>0.1021766666666651</v>
      </c>
      <c r="O23" s="15"/>
      <c r="P23" s="15"/>
      <c r="Q23" s="15"/>
    </row>
    <row r="24" spans="1:18" hidden="1" x14ac:dyDescent="0.25">
      <c r="A24" s="48" t="s">
        <v>27</v>
      </c>
      <c r="B24" s="49"/>
      <c r="C24" s="18" t="str">
        <f>G17</f>
        <v>--</v>
      </c>
      <c r="D24" s="18" t="str">
        <f t="shared" si="2"/>
        <v>--</v>
      </c>
      <c r="E24" s="18" t="str">
        <f t="shared" si="2"/>
        <v>--</v>
      </c>
      <c r="F24" s="18" t="str">
        <f t="shared" si="2"/>
        <v>--</v>
      </c>
      <c r="G24" s="18" t="str">
        <f t="shared" si="2"/>
        <v>--</v>
      </c>
      <c r="H24" s="18" t="str">
        <f t="shared" si="2"/>
        <v>--</v>
      </c>
      <c r="I24" s="18" t="str">
        <f t="shared" si="2"/>
        <v>--</v>
      </c>
      <c r="J24" s="18" t="str">
        <f t="shared" si="2"/>
        <v>--</v>
      </c>
      <c r="K24" s="18" t="str">
        <f t="shared" si="2"/>
        <v>--</v>
      </c>
      <c r="L24" s="18" t="str">
        <f t="shared" si="2"/>
        <v>--</v>
      </c>
      <c r="M24" s="18" t="str">
        <f t="shared" si="2"/>
        <v>--</v>
      </c>
      <c r="N24" s="41" t="str">
        <f t="shared" si="2"/>
        <v>--</v>
      </c>
      <c r="O24" s="15"/>
      <c r="P24" s="15"/>
      <c r="Q24" s="15"/>
      <c r="R24" s="45"/>
    </row>
    <row r="25" spans="1:18" x14ac:dyDescent="0.25">
      <c r="A25" s="19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43"/>
    </row>
    <row r="26" spans="1:18" ht="32.25" customHeight="1" x14ac:dyDescent="0.25">
      <c r="A26" s="50" t="s">
        <v>29</v>
      </c>
      <c r="B26" s="5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44"/>
    </row>
    <row r="27" spans="1:18" ht="28.5" customHeigh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75" t="s">
        <v>38</v>
      </c>
      <c r="K27" s="21"/>
      <c r="L27" s="21"/>
      <c r="M27" s="21"/>
      <c r="N27" s="44"/>
    </row>
    <row r="28" spans="1:18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44"/>
    </row>
    <row r="29" spans="1:18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44"/>
    </row>
    <row r="30" spans="1:18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75" t="s">
        <v>40</v>
      </c>
      <c r="K30" s="21"/>
      <c r="L30" s="21"/>
      <c r="M30" s="21"/>
      <c r="N30" s="44"/>
    </row>
    <row r="31" spans="1:18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44"/>
    </row>
    <row r="32" spans="1:18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4"/>
    </row>
    <row r="33" spans="1:14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75" t="s">
        <v>39</v>
      </c>
      <c r="K33" s="21"/>
      <c r="L33" s="21"/>
      <c r="M33" s="21"/>
      <c r="N33" s="44"/>
    </row>
    <row r="34" spans="1:14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44"/>
    </row>
    <row r="35" spans="1:14" x14ac:dyDescent="0.25">
      <c r="A35" s="22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44"/>
    </row>
    <row r="36" spans="1:14" x14ac:dyDescent="0.25">
      <c r="A36" s="2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44"/>
    </row>
    <row r="37" spans="1:14" x14ac:dyDescent="0.25">
      <c r="A37" s="22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44"/>
    </row>
    <row r="38" spans="1:14" x14ac:dyDescent="0.25">
      <c r="A38" s="22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4"/>
    </row>
    <row r="39" spans="1:14" x14ac:dyDescent="0.25">
      <c r="A39" s="22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44"/>
    </row>
    <row r="40" spans="1:14" x14ac:dyDescent="0.25">
      <c r="A40" s="22"/>
      <c r="B40" s="21"/>
      <c r="C40" s="21"/>
      <c r="D40" s="21"/>
      <c r="E40" s="21"/>
      <c r="F40" s="21"/>
      <c r="G40" s="21"/>
      <c r="H40" s="21"/>
      <c r="I40" s="21"/>
      <c r="J40" s="75">
        <v>0.10199999999999999</v>
      </c>
      <c r="K40" s="21"/>
      <c r="L40" s="21"/>
      <c r="M40" s="21"/>
      <c r="N40" s="44"/>
    </row>
    <row r="41" spans="1:14" x14ac:dyDescent="0.25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44"/>
    </row>
    <row r="42" spans="1:14" x14ac:dyDescent="0.25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44"/>
    </row>
    <row r="43" spans="1:14" x14ac:dyDescent="0.25">
      <c r="A43" s="22"/>
      <c r="B43" s="21"/>
      <c r="C43" s="21"/>
      <c r="D43" s="21"/>
      <c r="E43" s="21"/>
      <c r="F43" s="21"/>
      <c r="G43" s="21"/>
      <c r="H43" s="21"/>
      <c r="I43" s="21"/>
      <c r="J43" s="21">
        <v>4.8000000000000001E-2</v>
      </c>
      <c r="K43" s="21"/>
      <c r="L43" s="21"/>
      <c r="M43" s="21"/>
      <c r="N43" s="44"/>
    </row>
    <row r="44" spans="1:14" x14ac:dyDescent="0.25">
      <c r="A44" s="22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44"/>
    </row>
    <row r="45" spans="1:14" x14ac:dyDescent="0.25">
      <c r="A45" s="22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44"/>
    </row>
    <row r="46" spans="1:14" x14ac:dyDescent="0.3">
      <c r="A46" s="23" t="s">
        <v>30</v>
      </c>
      <c r="B46" s="52" t="s">
        <v>31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4" t="s">
        <v>29</v>
      </c>
      <c r="N46" s="55"/>
    </row>
    <row r="47" spans="1:14" x14ac:dyDescent="0.3">
      <c r="A47" s="24" t="s">
        <v>32</v>
      </c>
      <c r="B47" s="25" t="s">
        <v>33</v>
      </c>
      <c r="C47" s="25"/>
      <c r="D47" s="25"/>
      <c r="E47" s="25"/>
      <c r="F47" s="25"/>
      <c r="G47" s="25"/>
      <c r="H47" s="25"/>
      <c r="I47" s="25"/>
      <c r="J47" s="25" t="s">
        <v>34</v>
      </c>
      <c r="K47" s="25"/>
      <c r="L47" s="25"/>
      <c r="M47" s="56"/>
      <c r="N47" s="57"/>
    </row>
    <row r="49" spans="2:14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</sheetData>
  <protectedRanges>
    <protectedRange password="CE28" sqref="C6:L10" name="区域2_1"/>
  </protectedRanges>
  <mergeCells count="31">
    <mergeCell ref="A1:N1"/>
    <mergeCell ref="A2:B2"/>
    <mergeCell ref="C2:D2"/>
    <mergeCell ref="F2:G2"/>
    <mergeCell ref="H2:I2"/>
    <mergeCell ref="K2:N2"/>
    <mergeCell ref="M3:N3"/>
    <mergeCell ref="A4:B4"/>
    <mergeCell ref="A5:B5"/>
    <mergeCell ref="A11:B11"/>
    <mergeCell ref="A3:B3"/>
    <mergeCell ref="C3:D3"/>
    <mergeCell ref="F3:G3"/>
    <mergeCell ref="H3:I3"/>
    <mergeCell ref="K3:L3"/>
    <mergeCell ref="A24:B24"/>
    <mergeCell ref="A26:B26"/>
    <mergeCell ref="B46:L46"/>
    <mergeCell ref="A6:A10"/>
    <mergeCell ref="M46:N47"/>
    <mergeCell ref="L14:N17"/>
    <mergeCell ref="A19:B19"/>
    <mergeCell ref="A20:B20"/>
    <mergeCell ref="A21:B21"/>
    <mergeCell ref="A22:B22"/>
    <mergeCell ref="A23:B23"/>
    <mergeCell ref="A12:B12"/>
    <mergeCell ref="E14:F14"/>
    <mergeCell ref="E15:F15"/>
    <mergeCell ref="E16:F16"/>
    <mergeCell ref="E17:F17"/>
  </mergeCells>
  <phoneticPr fontId="6" type="noConversion"/>
  <conditionalFormatting sqref="I11:L11">
    <cfRule type="cellIs" dxfId="5" priority="1" stopIfTrue="1" operator="notBetween">
      <formula>$G$14</formula>
      <formula>$G$15</formula>
    </cfRule>
  </conditionalFormatting>
  <conditionalFormatting sqref="I12:Q12">
    <cfRule type="cellIs" dxfId="4" priority="5" stopIfTrue="1" operator="notBetween">
      <formula>$G$16</formula>
      <formula>$G$17</formula>
    </cfRule>
  </conditionalFormatting>
  <conditionalFormatting sqref="C11:H11">
    <cfRule type="cellIs" dxfId="3" priority="4" stopIfTrue="1" operator="notBetween">
      <formula>$G$14</formula>
      <formula>$G$15</formula>
    </cfRule>
  </conditionalFormatting>
  <pageMargins left="0.86" right="0.196850393700787" top="0.44" bottom="0.196850393700787" header="0.47" footer="0.31496062992126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</dc:creator>
  <cp:lastModifiedBy>yuh</cp:lastModifiedBy>
  <cp:lastPrinted>2011-11-08T06:37:00Z</cp:lastPrinted>
  <dcterms:created xsi:type="dcterms:W3CDTF">1996-12-17T01:32:00Z</dcterms:created>
  <dcterms:modified xsi:type="dcterms:W3CDTF">2022-11-26T09:01:41Z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