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yuh\Desktop\无锡百年同工业输送有限公司资料\"/>
    </mc:Choice>
  </mc:AlternateContent>
  <xr:revisionPtr revIDLastSave="0" documentId="13_ncr:1_{8371687E-51A5-424A-B3CE-8B5179CF212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 (2)" sheetId="3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2" l="1"/>
  <c r="J15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C16" i="3" s="1"/>
  <c r="D13" i="3"/>
  <c r="C13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C15" i="3" s="1"/>
  <c r="G18" i="3" l="1"/>
  <c r="G17" i="3"/>
  <c r="G15" i="3"/>
  <c r="G16" i="3"/>
</calcChain>
</file>

<file path=xl/sharedStrings.xml><?xml version="1.0" encoding="utf-8"?>
<sst xmlns="http://schemas.openxmlformats.org/spreadsheetml/2006/main" count="34" uniqueCount="32">
  <si>
    <t>无锡百年通工业输送有限公司</t>
  </si>
  <si>
    <t>测量过程监视统计表及监视控制图（橡胶厚度检测）</t>
  </si>
  <si>
    <t>量具名称：</t>
  </si>
  <si>
    <t>电子数显卡尺</t>
  </si>
  <si>
    <t xml:space="preserve">基准件名称: </t>
  </si>
  <si>
    <t>标准量块</t>
  </si>
  <si>
    <t xml:space="preserve"> </t>
  </si>
  <si>
    <t>量具编号：</t>
  </si>
  <si>
    <t>BMM005954</t>
  </si>
  <si>
    <t>测量参数:</t>
  </si>
  <si>
    <t>2.0±0.2mm</t>
  </si>
  <si>
    <r>
      <rPr>
        <sz val="10"/>
        <color theme="1"/>
        <rFont val="宋体"/>
        <charset val="134"/>
      </rPr>
      <t>日</t>
    </r>
    <r>
      <rPr>
        <sz val="10"/>
        <color theme="1"/>
        <rFont val="Times New Roman"/>
        <family val="1"/>
      </rPr>
      <t xml:space="preserve">    </t>
    </r>
    <r>
      <rPr>
        <sz val="10"/>
        <color theme="1"/>
        <rFont val="宋体"/>
        <charset val="134"/>
      </rPr>
      <t>期：</t>
    </r>
  </si>
  <si>
    <t>彭静</t>
  </si>
  <si>
    <r>
      <rPr>
        <sz val="10"/>
        <rFont val="宋体"/>
        <charset val="134"/>
      </rPr>
      <t>测</t>
    </r>
    <r>
      <rPr>
        <sz val="10"/>
        <rFont val="Times New Roman"/>
        <family val="1"/>
      </rPr>
      <t xml:space="preserve">         </t>
    </r>
    <r>
      <rPr>
        <sz val="10"/>
        <rFont val="宋体"/>
        <charset val="134"/>
      </rPr>
      <t>量</t>
    </r>
    <r>
      <rPr>
        <sz val="10"/>
        <rFont val="Times New Roman"/>
        <family val="1"/>
      </rPr>
      <t xml:space="preserve">        </t>
    </r>
    <r>
      <rPr>
        <sz val="10"/>
        <rFont val="宋体"/>
        <charset val="134"/>
      </rPr>
      <t>值</t>
    </r>
    <r>
      <rPr>
        <sz val="10"/>
        <rFont val="Times New Roman"/>
        <family val="1"/>
      </rPr>
      <t>(m)</t>
    </r>
  </si>
  <si>
    <r>
      <rPr>
        <sz val="9"/>
        <rFont val="宋体"/>
        <charset val="134"/>
      </rPr>
      <t>平均值</t>
    </r>
    <r>
      <rPr>
        <sz val="9"/>
        <rFont val="Times New Roman"/>
        <family val="1"/>
      </rPr>
      <t>(X)</t>
    </r>
  </si>
  <si>
    <r>
      <rPr>
        <sz val="9"/>
        <rFont val="宋体"/>
        <charset val="134"/>
      </rPr>
      <t>（</t>
    </r>
    <r>
      <rPr>
        <sz val="9"/>
        <rFont val="Times New Roman"/>
        <family val="1"/>
      </rPr>
      <t>R)</t>
    </r>
  </si>
  <si>
    <t>X</t>
  </si>
  <si>
    <r>
      <rPr>
        <sz val="9"/>
        <rFont val="Times New Roman"/>
        <family val="1"/>
      </rPr>
      <t>UCLx=X+A</t>
    </r>
    <r>
      <rPr>
        <vertAlign val="subscript"/>
        <sz val="9"/>
        <rFont val="Times New Roman"/>
        <family val="1"/>
      </rPr>
      <t>2</t>
    </r>
    <r>
      <rPr>
        <sz val="9"/>
        <rFont val="Times New Roman"/>
        <family val="1"/>
      </rPr>
      <t>R</t>
    </r>
  </si>
  <si>
    <t>A2</t>
  </si>
  <si>
    <r>
      <rPr>
        <sz val="9"/>
        <rFont val="宋体"/>
        <charset val="134"/>
      </rPr>
      <t xml:space="preserve">注：
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 xml:space="preserve">）每次测量数据不少于三个。
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）每组测量数据数量应统一。</t>
    </r>
  </si>
  <si>
    <t>R</t>
  </si>
  <si>
    <r>
      <rPr>
        <sz val="9"/>
        <rFont val="Times New Roman"/>
        <family val="1"/>
      </rPr>
      <t>LCLx=X-A</t>
    </r>
    <r>
      <rPr>
        <vertAlign val="subscript"/>
        <sz val="9"/>
        <rFont val="Times New Roman"/>
        <family val="1"/>
      </rPr>
      <t>2</t>
    </r>
    <r>
      <rPr>
        <sz val="9"/>
        <rFont val="Times New Roman"/>
        <family val="1"/>
      </rPr>
      <t>R</t>
    </r>
  </si>
  <si>
    <t>D3</t>
  </si>
  <si>
    <t>UCLr=D4R</t>
  </si>
  <si>
    <t>D4</t>
  </si>
  <si>
    <t>LCLr=D3R</t>
  </si>
  <si>
    <t xml:space="preserve">判      </t>
  </si>
  <si>
    <t>若所有X值及R值均在管制上下限内则可接受</t>
  </si>
  <si>
    <t>定</t>
  </si>
  <si>
    <t xml:space="preserve">若有任何一个X值及R值在管制上下限外则不可接受                                       </t>
  </si>
  <si>
    <t>制定：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</si>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</sst>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8" formatCode="0.000_);[Red]\(0.000\)"/>
  </numFmts>
  <fonts count="19" x14ac:knownFonts="1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20"/>
      <name val="黑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Times New Roman"/>
      <family val="1"/>
    </font>
    <font>
      <sz val="11"/>
      <name val="宋体"/>
      <charset val="134"/>
    </font>
    <font>
      <sz val="11"/>
      <name val="Times New Roman"/>
      <family val="1"/>
    </font>
    <font>
      <sz val="10"/>
      <name val="Times New Roman"/>
      <family val="1"/>
    </font>
    <font>
      <sz val="9"/>
      <name val="宋体"/>
      <charset val="134"/>
    </font>
    <font>
      <sz val="9"/>
      <name val="Times New Roman"/>
      <family val="1"/>
    </font>
    <font>
      <b/>
      <sz val="11"/>
      <name val="仿宋"/>
      <charset val="134"/>
    </font>
    <font>
      <sz val="10"/>
      <name val="Arial"/>
      <family val="2"/>
    </font>
    <font>
      <sz val="12"/>
      <name val="宋体"/>
      <charset val="134"/>
    </font>
    <font>
      <sz val="10"/>
      <color theme="1"/>
      <name val="Times New Roman"/>
      <family val="1"/>
    </font>
    <font>
      <vertAlign val="subscript"/>
      <sz val="9"/>
      <name val="Times New Roman"/>
      <family val="1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7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3" xfId="0" applyFill="1" applyBorder="1" applyAlignment="1">
      <alignment horizontal="center" vertical="center"/>
    </xf>
    <xf numFmtId="14" fontId="7" fillId="2" borderId="9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43" fontId="9" fillId="0" borderId="9" xfId="1" applyFont="1" applyBorder="1" applyAlignment="1">
      <alignment horizontal="center" vertical="center"/>
    </xf>
    <xf numFmtId="43" fontId="9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3" fontId="7" fillId="2" borderId="9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178" fontId="12" fillId="0" borderId="12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8" fontId="9" fillId="0" borderId="9" xfId="0" applyNumberFormat="1" applyFont="1" applyBorder="1" applyAlignment="1">
      <alignment horizontal="center" vertical="center"/>
    </xf>
    <xf numFmtId="178" fontId="12" fillId="0" borderId="9" xfId="0" applyNumberFormat="1" applyFont="1" applyBorder="1" applyAlignment="1">
      <alignment horizontal="center" vertical="center"/>
    </xf>
    <xf numFmtId="178" fontId="12" fillId="0" borderId="0" xfId="0" applyNumberFormat="1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7" fillId="2" borderId="17" xfId="0" applyNumberFormat="1" applyFont="1" applyFill="1" applyBorder="1" applyAlignment="1">
      <alignment horizontal="center" vertical="center"/>
    </xf>
    <xf numFmtId="14" fontId="7" fillId="2" borderId="8" xfId="0" applyNumberFormat="1" applyFont="1" applyFill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/>
    </xf>
    <xf numFmtId="43" fontId="9" fillId="0" borderId="17" xfId="0" applyNumberFormat="1" applyFont="1" applyBorder="1" applyAlignment="1">
      <alignment horizontal="center" vertical="center"/>
    </xf>
    <xf numFmtId="43" fontId="9" fillId="0" borderId="8" xfId="0" applyNumberFormat="1" applyFont="1" applyBorder="1" applyAlignment="1">
      <alignment horizontal="center" vertical="center"/>
    </xf>
    <xf numFmtId="43" fontId="7" fillId="0" borderId="9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0" fillId="0" borderId="14" xfId="0" applyBorder="1" applyAlignment="1">
      <alignment horizontal="center"/>
    </xf>
    <xf numFmtId="0" fontId="0" fillId="0" borderId="19" xfId="0" applyBorder="1" applyAlignment="1">
      <alignment horizontal="center"/>
    </xf>
    <xf numFmtId="14" fontId="7" fillId="0" borderId="20" xfId="0" applyNumberFormat="1" applyFont="1" applyBorder="1" applyAlignment="1">
      <alignment horizontal="center"/>
    </xf>
    <xf numFmtId="0" fontId="8" fillId="2" borderId="20" xfId="0" applyFont="1" applyFill="1" applyBorder="1" applyAlignment="1">
      <alignment horizontal="center" vertical="center"/>
    </xf>
    <xf numFmtId="43" fontId="7" fillId="0" borderId="9" xfId="0" applyNumberFormat="1" applyFont="1" applyBorder="1" applyAlignment="1">
      <alignment vertical="center"/>
    </xf>
    <xf numFmtId="43" fontId="7" fillId="0" borderId="20" xfId="0" applyNumberFormat="1" applyFont="1" applyBorder="1" applyAlignment="1">
      <alignment horizontal="center" vertical="center"/>
    </xf>
    <xf numFmtId="178" fontId="12" fillId="0" borderId="19" xfId="0" applyNumberFormat="1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14" fontId="4" fillId="2" borderId="3" xfId="0" applyNumberFormat="1" applyFont="1" applyFill="1" applyBorder="1" applyAlignment="1">
      <alignment horizontal="center" vertical="center"/>
    </xf>
    <xf numFmtId="14" fontId="14" fillId="2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8" xfId="0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5" fillId="2" borderId="16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</cellXfs>
  <cellStyles count="2">
    <cellStyle name="常规" xfId="0" builtinId="0"/>
    <cellStyle name="千位分隔" xfId="1" builtinId="3"/>
  </cellStyles>
  <dxfs count="2">
    <dxf>
      <font>
        <b/>
        <i val="0"/>
        <color indexed="10"/>
      </font>
      <fill>
        <patternFill patternType="solid">
          <bgColor indexed="22"/>
        </patternFill>
      </fill>
    </dxf>
    <dxf>
      <font>
        <b/>
        <i val="0"/>
        <color indexed="10"/>
      </font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/>
                </a:solidFill>
                <a:latin typeface="仿宋" panose="02010609060101010101" pitchFamily="49" charset="-122"/>
                <a:ea typeface="仿宋" panose="02010609060101010101" pitchFamily="49" charset="-122"/>
                <a:cs typeface="+mn-cs"/>
              </a:defRPr>
            </a:pPr>
            <a:r>
              <a:rPr lang="zh-CN" altLang="en-US" b="1">
                <a:solidFill>
                  <a:schemeClr val="tx1"/>
                </a:solidFill>
                <a:latin typeface="仿宋" panose="02010609060101010101" pitchFamily="49" charset="-122"/>
                <a:ea typeface="仿宋" panose="02010609060101010101" pitchFamily="49" charset="-122"/>
                <a:cs typeface="Times New Roman" panose="02020603050405020304" pitchFamily="18" charset="0"/>
              </a:rPr>
              <a:t>均值控制图</a:t>
            </a:r>
            <a:endParaRPr lang="en-US" altLang="zh-CN" b="1">
              <a:solidFill>
                <a:schemeClr val="tx1"/>
              </a:solidFill>
              <a:latin typeface="仿宋" panose="02010609060101010101" pitchFamily="49" charset="-122"/>
              <a:ea typeface="仿宋" panose="02010609060101010101" pitchFamily="49" charset="-122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/>
              </a:solidFill>
              <a:latin typeface="仿宋" panose="02010609060101010101" pitchFamily="49" charset="-122"/>
              <a:ea typeface="仿宋" panose="0201060906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val>
            <c:numRef>
              <c:f>'Sheet1 (2)'!$C$12:$R$12</c:f>
              <c:numCache>
                <c:formatCode>_(* #,##0.00_);_(* \(#,##0.00\);_(* "-"??_);_(@_)</c:formatCode>
                <c:ptCount val="16"/>
                <c:pt idx="0">
                  <c:v>2.1259999999999999</c:v>
                </c:pt>
                <c:pt idx="1">
                  <c:v>2.11</c:v>
                </c:pt>
                <c:pt idx="2">
                  <c:v>2.1060000000000003</c:v>
                </c:pt>
                <c:pt idx="3">
                  <c:v>2.1059999999999999</c:v>
                </c:pt>
                <c:pt idx="4">
                  <c:v>2.1139999999999999</c:v>
                </c:pt>
                <c:pt idx="5">
                  <c:v>2.1119999999999997</c:v>
                </c:pt>
                <c:pt idx="6">
                  <c:v>2.1040000000000001</c:v>
                </c:pt>
                <c:pt idx="7">
                  <c:v>2.1120000000000001</c:v>
                </c:pt>
                <c:pt idx="8">
                  <c:v>2.1160000000000001</c:v>
                </c:pt>
                <c:pt idx="9">
                  <c:v>2.0920000000000001</c:v>
                </c:pt>
                <c:pt idx="10">
                  <c:v>2.11</c:v>
                </c:pt>
                <c:pt idx="11">
                  <c:v>2.1139999999999999</c:v>
                </c:pt>
                <c:pt idx="12">
                  <c:v>2.1019999999999999</c:v>
                </c:pt>
                <c:pt idx="13">
                  <c:v>2.1059999999999994</c:v>
                </c:pt>
                <c:pt idx="14">
                  <c:v>2.0999999999999996</c:v>
                </c:pt>
                <c:pt idx="15">
                  <c:v>2.0919999999999996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4-4578-A3DD-1C6DDF148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2491360"/>
        <c:axId val="1582504416"/>
      </c:lineChart>
      <c:catAx>
        <c:axId val="15824913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82504416"/>
        <c:crosses val="autoZero"/>
        <c:auto val="1"/>
        <c:lblAlgn val="ctr"/>
        <c:lblOffset val="100"/>
        <c:noMultiLvlLbl val="0"/>
      </c:catAx>
      <c:valAx>
        <c:axId val="1582504416"/>
        <c:scaling>
          <c:orientation val="minMax"/>
          <c:max val="2.1800000000000002"/>
          <c:min val="2.049999999999999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82491360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chemeClr val="tx1"/>
                </a:solidFill>
                <a:latin typeface="仿宋" panose="02010609060101010101" pitchFamily="49" charset="-122"/>
                <a:ea typeface="仿宋" panose="02010609060101010101" pitchFamily="49" charset="-122"/>
              </a:rPr>
              <a:t>极差控制图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3.7075186175890701E-2"/>
          <c:y val="0.20952380952381"/>
          <c:w val="0.95122890739136101"/>
          <c:h val="0.57188994232863799"/>
        </c:manualLayout>
      </c:layout>
      <c:lineChart>
        <c:grouping val="stacked"/>
        <c:varyColors val="0"/>
        <c:ser>
          <c:idx val="0"/>
          <c:order val="0"/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val>
            <c:numRef>
              <c:f>'Sheet1 (2)'!$C$13:$R$13</c:f>
              <c:numCache>
                <c:formatCode>_(* #,##0.00_);_(* \(#,##0.00\);_(* "-"??_);_(@_)</c:formatCode>
                <c:ptCount val="16"/>
                <c:pt idx="0">
                  <c:v>2.0000000000000018E-2</c:v>
                </c:pt>
                <c:pt idx="1">
                  <c:v>2.9999999999999805E-2</c:v>
                </c:pt>
                <c:pt idx="2">
                  <c:v>3.0000000000000249E-2</c:v>
                </c:pt>
                <c:pt idx="3">
                  <c:v>4.0000000000000036E-2</c:v>
                </c:pt>
                <c:pt idx="4">
                  <c:v>2.0000000000000018E-2</c:v>
                </c:pt>
                <c:pt idx="5">
                  <c:v>5.0000000000000266E-2</c:v>
                </c:pt>
                <c:pt idx="6">
                  <c:v>4.9999999999999822E-2</c:v>
                </c:pt>
                <c:pt idx="7">
                  <c:v>2.9999999999999805E-2</c:v>
                </c:pt>
                <c:pt idx="8">
                  <c:v>5.0000000000000266E-2</c:v>
                </c:pt>
                <c:pt idx="9">
                  <c:v>5.0000000000000266E-2</c:v>
                </c:pt>
                <c:pt idx="10">
                  <c:v>4.0000000000000036E-2</c:v>
                </c:pt>
                <c:pt idx="11">
                  <c:v>5.0000000000000266E-2</c:v>
                </c:pt>
                <c:pt idx="12">
                  <c:v>2.0000000000000018E-2</c:v>
                </c:pt>
                <c:pt idx="13">
                  <c:v>4.0000000000000036E-2</c:v>
                </c:pt>
                <c:pt idx="14">
                  <c:v>2.0000000000000018E-2</c:v>
                </c:pt>
                <c:pt idx="15">
                  <c:v>2.0000000000000018E-2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84-4FCD-AA84-87F67FD0A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2506592"/>
        <c:axId val="1582492448"/>
      </c:lineChart>
      <c:catAx>
        <c:axId val="15825065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82492448"/>
        <c:crosses val="autoZero"/>
        <c:auto val="1"/>
        <c:lblAlgn val="ctr"/>
        <c:lblOffset val="100"/>
        <c:noMultiLvlLbl val="0"/>
      </c:catAx>
      <c:valAx>
        <c:axId val="1582492448"/>
        <c:scaling>
          <c:orientation val="minMax"/>
          <c:max val="0.17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82506592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>
        <a:xfrm>
          <a:off x="3629025" y="3650615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38100</xdr:rowOff>
    </xdr:from>
    <xdr:to>
      <xdr:col>5</xdr:col>
      <xdr:colOff>85725</xdr:colOff>
      <xdr:row>15</xdr:row>
      <xdr:rowOff>38100</xdr:rowOff>
    </xdr:to>
    <xdr:sp macro="" textlink="">
      <xdr:nvSpPr>
        <xdr:cNvPr id="9" name="Line 1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>
        <a:xfrm>
          <a:off x="3448050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19050</xdr:rowOff>
    </xdr:from>
    <xdr:to>
      <xdr:col>5</xdr:col>
      <xdr:colOff>85725</xdr:colOff>
      <xdr:row>15</xdr:row>
      <xdr:rowOff>19050</xdr:rowOff>
    </xdr:to>
    <xdr:sp macro="" textlink="">
      <xdr:nvSpPr>
        <xdr:cNvPr id="10" name="Line 1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>
        <a:xfrm>
          <a:off x="3448050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15</xdr:row>
      <xdr:rowOff>38100</xdr:rowOff>
    </xdr:from>
    <xdr:to>
      <xdr:col>5</xdr:col>
      <xdr:colOff>323850</xdr:colOff>
      <xdr:row>15</xdr:row>
      <xdr:rowOff>38100</xdr:rowOff>
    </xdr:to>
    <xdr:sp macro="" textlink="">
      <xdr:nvSpPr>
        <xdr:cNvPr id="11" name="Line 1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>
        <a:xfrm>
          <a:off x="3695700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142875</xdr:colOff>
      <xdr:row>11</xdr:row>
      <xdr:rowOff>47625</xdr:rowOff>
    </xdr:from>
    <xdr:to>
      <xdr:col>1</xdr:col>
      <xdr:colOff>209550</xdr:colOff>
      <xdr:row>11</xdr:row>
      <xdr:rowOff>47625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>
        <a:xfrm>
          <a:off x="828675" y="246570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0</xdr:colOff>
      <xdr:row>12</xdr:row>
      <xdr:rowOff>28575</xdr:rowOff>
    </xdr:from>
    <xdr:to>
      <xdr:col>1</xdr:col>
      <xdr:colOff>66675</xdr:colOff>
      <xdr:row>12</xdr:row>
      <xdr:rowOff>28575</xdr:rowOff>
    </xdr:to>
    <xdr:sp macro="" textlink="">
      <xdr:nvSpPr>
        <xdr:cNvPr id="13" name="Line 2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>
        <a:xfrm>
          <a:off x="685800" y="259397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200025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18" name="Line 2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>
        <a:xfrm>
          <a:off x="3629025" y="3650615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38100</xdr:rowOff>
    </xdr:from>
    <xdr:to>
      <xdr:col>5</xdr:col>
      <xdr:colOff>85725</xdr:colOff>
      <xdr:row>15</xdr:row>
      <xdr:rowOff>38100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ShapeType="1"/>
        </xdr:cNvSpPr>
      </xdr:nvSpPr>
      <xdr:spPr>
        <a:xfrm>
          <a:off x="3448050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19050</xdr:rowOff>
    </xdr:from>
    <xdr:to>
      <xdr:col>5</xdr:col>
      <xdr:colOff>85725</xdr:colOff>
      <xdr:row>15</xdr:row>
      <xdr:rowOff>19050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ShapeType="1"/>
        </xdr:cNvSpPr>
      </xdr:nvSpPr>
      <xdr:spPr>
        <a:xfrm>
          <a:off x="3448050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15</xdr:row>
      <xdr:rowOff>38100</xdr:rowOff>
    </xdr:from>
    <xdr:to>
      <xdr:col>5</xdr:col>
      <xdr:colOff>323850</xdr:colOff>
      <xdr:row>15</xdr:row>
      <xdr:rowOff>38100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ShapeType="1"/>
        </xdr:cNvSpPr>
      </xdr:nvSpPr>
      <xdr:spPr>
        <a:xfrm>
          <a:off x="3695700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142875</xdr:colOff>
      <xdr:row>11</xdr:row>
      <xdr:rowOff>47625</xdr:rowOff>
    </xdr:from>
    <xdr:to>
      <xdr:col>1</xdr:col>
      <xdr:colOff>209550</xdr:colOff>
      <xdr:row>11</xdr:row>
      <xdr:rowOff>47625</xdr:rowOff>
    </xdr:to>
    <xdr:sp macro="" textlink="">
      <xdr:nvSpPr>
        <xdr:cNvPr id="23" name="Line 3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ShapeType="1"/>
        </xdr:cNvSpPr>
      </xdr:nvSpPr>
      <xdr:spPr>
        <a:xfrm>
          <a:off x="828675" y="246570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304800</xdr:colOff>
      <xdr:row>14</xdr:row>
      <xdr:rowOff>38100</xdr:rowOff>
    </xdr:from>
    <xdr:to>
      <xdr:col>1</xdr:col>
      <xdr:colOff>381000</xdr:colOff>
      <xdr:row>14</xdr:row>
      <xdr:rowOff>38100</xdr:rowOff>
    </xdr:to>
    <xdr:sp macro="" textlink="">
      <xdr:nvSpPr>
        <xdr:cNvPr id="38" name="Line 5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ShapeType="1"/>
        </xdr:cNvSpPr>
      </xdr:nvSpPr>
      <xdr:spPr>
        <a:xfrm>
          <a:off x="990600" y="2959100"/>
          <a:ext cx="762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304800</xdr:colOff>
      <xdr:row>14</xdr:row>
      <xdr:rowOff>12700</xdr:rowOff>
    </xdr:from>
    <xdr:to>
      <xdr:col>1</xdr:col>
      <xdr:colOff>381000</xdr:colOff>
      <xdr:row>14</xdr:row>
      <xdr:rowOff>12700</xdr:rowOff>
    </xdr:to>
    <xdr:sp macro="" textlink="">
      <xdr:nvSpPr>
        <xdr:cNvPr id="40" name="Line 5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ShapeType="1"/>
        </xdr:cNvSpPr>
      </xdr:nvSpPr>
      <xdr:spPr>
        <a:xfrm>
          <a:off x="990600" y="2933700"/>
          <a:ext cx="762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295275</xdr:colOff>
      <xdr:row>15</xdr:row>
      <xdr:rowOff>25400</xdr:rowOff>
    </xdr:from>
    <xdr:to>
      <xdr:col>1</xdr:col>
      <xdr:colOff>371475</xdr:colOff>
      <xdr:row>15</xdr:row>
      <xdr:rowOff>25400</xdr:rowOff>
    </xdr:to>
    <xdr:sp macro="" textlink="">
      <xdr:nvSpPr>
        <xdr:cNvPr id="41" name="Line 6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ShapeType="1"/>
        </xdr:cNvSpPr>
      </xdr:nvSpPr>
      <xdr:spPr>
        <a:xfrm>
          <a:off x="981075" y="3162300"/>
          <a:ext cx="762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38100</xdr:rowOff>
    </xdr:from>
    <xdr:to>
      <xdr:col>5</xdr:col>
      <xdr:colOff>95250</xdr:colOff>
      <xdr:row>15</xdr:row>
      <xdr:rowOff>38100</xdr:rowOff>
    </xdr:to>
    <xdr:sp macro="" textlink="">
      <xdr:nvSpPr>
        <xdr:cNvPr id="42" name="Line 7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ShapeType="1"/>
        </xdr:cNvSpPr>
      </xdr:nvSpPr>
      <xdr:spPr>
        <a:xfrm>
          <a:off x="3457575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257175</xdr:colOff>
      <xdr:row>15</xdr:row>
      <xdr:rowOff>38100</xdr:rowOff>
    </xdr:from>
    <xdr:to>
      <xdr:col>5</xdr:col>
      <xdr:colOff>314325</xdr:colOff>
      <xdr:row>15</xdr:row>
      <xdr:rowOff>38100</xdr:rowOff>
    </xdr:to>
    <xdr:sp macro="" textlink="">
      <xdr:nvSpPr>
        <xdr:cNvPr id="43" name="Line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ShapeType="1"/>
        </xdr:cNvSpPr>
      </xdr:nvSpPr>
      <xdr:spPr>
        <a:xfrm>
          <a:off x="3686175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200025</xdr:colOff>
      <xdr:row>16</xdr:row>
      <xdr:rowOff>38100</xdr:rowOff>
    </xdr:from>
    <xdr:to>
      <xdr:col>5</xdr:col>
      <xdr:colOff>247650</xdr:colOff>
      <xdr:row>16</xdr:row>
      <xdr:rowOff>38100</xdr:rowOff>
    </xdr:to>
    <xdr:sp macro="" textlink="">
      <xdr:nvSpPr>
        <xdr:cNvPr id="44" name="Line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ShapeType="1"/>
        </xdr:cNvSpPr>
      </xdr:nvSpPr>
      <xdr:spPr>
        <a:xfrm>
          <a:off x="3629025" y="3431540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190500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45" name="Line 10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ShapeType="1"/>
        </xdr:cNvSpPr>
      </xdr:nvSpPr>
      <xdr:spPr>
        <a:xfrm>
          <a:off x="3619500" y="365061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19050</xdr:rowOff>
    </xdr:from>
    <xdr:to>
      <xdr:col>5</xdr:col>
      <xdr:colOff>95250</xdr:colOff>
      <xdr:row>15</xdr:row>
      <xdr:rowOff>19050</xdr:rowOff>
    </xdr:to>
    <xdr:sp macro="" textlink="">
      <xdr:nvSpPr>
        <xdr:cNvPr id="46" name="Line 1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ShapeType="1"/>
        </xdr:cNvSpPr>
      </xdr:nvSpPr>
      <xdr:spPr>
        <a:xfrm>
          <a:off x="3457575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38100</xdr:rowOff>
    </xdr:from>
    <xdr:to>
      <xdr:col>5</xdr:col>
      <xdr:colOff>85725</xdr:colOff>
      <xdr:row>14</xdr:row>
      <xdr:rowOff>38100</xdr:rowOff>
    </xdr:to>
    <xdr:sp macro="" textlink="">
      <xdr:nvSpPr>
        <xdr:cNvPr id="47" name="Line 1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ShapeType="1"/>
        </xdr:cNvSpPr>
      </xdr:nvSpPr>
      <xdr:spPr>
        <a:xfrm>
          <a:off x="3448050" y="299339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19050</xdr:rowOff>
    </xdr:from>
    <xdr:to>
      <xdr:col>5</xdr:col>
      <xdr:colOff>85725</xdr:colOff>
      <xdr:row>14</xdr:row>
      <xdr:rowOff>19050</xdr:rowOff>
    </xdr:to>
    <xdr:sp macro="" textlink="">
      <xdr:nvSpPr>
        <xdr:cNvPr id="48" name="Line 1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ShapeType="1"/>
        </xdr:cNvSpPr>
      </xdr:nvSpPr>
      <xdr:spPr>
        <a:xfrm>
          <a:off x="3448050" y="297434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14</xdr:row>
      <xdr:rowOff>38100</xdr:rowOff>
    </xdr:from>
    <xdr:to>
      <xdr:col>5</xdr:col>
      <xdr:colOff>323850</xdr:colOff>
      <xdr:row>14</xdr:row>
      <xdr:rowOff>38100</xdr:rowOff>
    </xdr:to>
    <xdr:sp macro="" textlink="">
      <xdr:nvSpPr>
        <xdr:cNvPr id="49" name="Line 1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ShapeType="1"/>
        </xdr:cNvSpPr>
      </xdr:nvSpPr>
      <xdr:spPr>
        <a:xfrm>
          <a:off x="3695700" y="299339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200025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52" name="Line 2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ShapeType="1"/>
        </xdr:cNvSpPr>
      </xdr:nvSpPr>
      <xdr:spPr>
        <a:xfrm>
          <a:off x="3629025" y="3650615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38100</xdr:rowOff>
    </xdr:from>
    <xdr:to>
      <xdr:col>5</xdr:col>
      <xdr:colOff>85725</xdr:colOff>
      <xdr:row>15</xdr:row>
      <xdr:rowOff>38100</xdr:rowOff>
    </xdr:to>
    <xdr:sp macro="" textlink="">
      <xdr:nvSpPr>
        <xdr:cNvPr id="54" name="Line 3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ShapeType="1"/>
        </xdr:cNvSpPr>
      </xdr:nvSpPr>
      <xdr:spPr>
        <a:xfrm>
          <a:off x="3448050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15</xdr:row>
      <xdr:rowOff>19050</xdr:rowOff>
    </xdr:from>
    <xdr:to>
      <xdr:col>5</xdr:col>
      <xdr:colOff>85725</xdr:colOff>
      <xdr:row>15</xdr:row>
      <xdr:rowOff>19050</xdr:rowOff>
    </xdr:to>
    <xdr:sp macro="" textlink="">
      <xdr:nvSpPr>
        <xdr:cNvPr id="55" name="Line 3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ShapeType="1"/>
        </xdr:cNvSpPr>
      </xdr:nvSpPr>
      <xdr:spPr>
        <a:xfrm>
          <a:off x="3448050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15</xdr:row>
      <xdr:rowOff>38100</xdr:rowOff>
    </xdr:from>
    <xdr:to>
      <xdr:col>5</xdr:col>
      <xdr:colOff>323850</xdr:colOff>
      <xdr:row>15</xdr:row>
      <xdr:rowOff>38100</xdr:rowOff>
    </xdr:to>
    <xdr:sp macro="" textlink="">
      <xdr:nvSpPr>
        <xdr:cNvPr id="56" name="Line 34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ShapeType="1"/>
        </xdr:cNvSpPr>
      </xdr:nvSpPr>
      <xdr:spPr>
        <a:xfrm>
          <a:off x="3695700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38100</xdr:rowOff>
    </xdr:from>
    <xdr:to>
      <xdr:col>5</xdr:col>
      <xdr:colOff>95250</xdr:colOff>
      <xdr:row>15</xdr:row>
      <xdr:rowOff>38100</xdr:rowOff>
    </xdr:to>
    <xdr:sp macro="" textlink="">
      <xdr:nvSpPr>
        <xdr:cNvPr id="57" name="Line 4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ShapeType="1"/>
        </xdr:cNvSpPr>
      </xdr:nvSpPr>
      <xdr:spPr>
        <a:xfrm>
          <a:off x="3457575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257175</xdr:colOff>
      <xdr:row>15</xdr:row>
      <xdr:rowOff>38100</xdr:rowOff>
    </xdr:from>
    <xdr:to>
      <xdr:col>5</xdr:col>
      <xdr:colOff>314325</xdr:colOff>
      <xdr:row>15</xdr:row>
      <xdr:rowOff>38100</xdr:rowOff>
    </xdr:to>
    <xdr:sp macro="" textlink="">
      <xdr:nvSpPr>
        <xdr:cNvPr id="58" name="Line 4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ShapeType="1"/>
        </xdr:cNvSpPr>
      </xdr:nvSpPr>
      <xdr:spPr>
        <a:xfrm>
          <a:off x="3686175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200025</xdr:colOff>
      <xdr:row>16</xdr:row>
      <xdr:rowOff>38100</xdr:rowOff>
    </xdr:from>
    <xdr:to>
      <xdr:col>5</xdr:col>
      <xdr:colOff>247650</xdr:colOff>
      <xdr:row>16</xdr:row>
      <xdr:rowOff>38100</xdr:rowOff>
    </xdr:to>
    <xdr:sp macro="" textlink="">
      <xdr:nvSpPr>
        <xdr:cNvPr id="59" name="Line 46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ShapeType="1"/>
        </xdr:cNvSpPr>
      </xdr:nvSpPr>
      <xdr:spPr>
        <a:xfrm>
          <a:off x="3629025" y="3431540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190500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60" name="Line 47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ShapeType="1"/>
        </xdr:cNvSpPr>
      </xdr:nvSpPr>
      <xdr:spPr>
        <a:xfrm>
          <a:off x="3619500" y="365061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19050</xdr:rowOff>
    </xdr:from>
    <xdr:to>
      <xdr:col>5</xdr:col>
      <xdr:colOff>95250</xdr:colOff>
      <xdr:row>15</xdr:row>
      <xdr:rowOff>19050</xdr:rowOff>
    </xdr:to>
    <xdr:sp macro="" textlink="">
      <xdr:nvSpPr>
        <xdr:cNvPr id="61" name="Line 48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ShapeType="1"/>
        </xdr:cNvSpPr>
      </xdr:nvSpPr>
      <xdr:spPr>
        <a:xfrm>
          <a:off x="3457575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38100</xdr:rowOff>
    </xdr:from>
    <xdr:to>
      <xdr:col>5</xdr:col>
      <xdr:colOff>85725</xdr:colOff>
      <xdr:row>14</xdr:row>
      <xdr:rowOff>38100</xdr:rowOff>
    </xdr:to>
    <xdr:sp macro="" textlink="">
      <xdr:nvSpPr>
        <xdr:cNvPr id="62" name="Line 4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ShapeType="1"/>
        </xdr:cNvSpPr>
      </xdr:nvSpPr>
      <xdr:spPr>
        <a:xfrm>
          <a:off x="3448050" y="299339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19050</xdr:rowOff>
    </xdr:from>
    <xdr:to>
      <xdr:col>5</xdr:col>
      <xdr:colOff>85725</xdr:colOff>
      <xdr:row>14</xdr:row>
      <xdr:rowOff>19050</xdr:rowOff>
    </xdr:to>
    <xdr:sp macro="" textlink="">
      <xdr:nvSpPr>
        <xdr:cNvPr id="63" name="Line 50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ShapeType="1"/>
        </xdr:cNvSpPr>
      </xdr:nvSpPr>
      <xdr:spPr>
        <a:xfrm>
          <a:off x="3448050" y="297434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14</xdr:row>
      <xdr:rowOff>38100</xdr:rowOff>
    </xdr:from>
    <xdr:to>
      <xdr:col>5</xdr:col>
      <xdr:colOff>323850</xdr:colOff>
      <xdr:row>14</xdr:row>
      <xdr:rowOff>38100</xdr:rowOff>
    </xdr:to>
    <xdr:sp macro="" textlink="">
      <xdr:nvSpPr>
        <xdr:cNvPr id="64" name="Line 5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ShapeType="1"/>
        </xdr:cNvSpPr>
      </xdr:nvSpPr>
      <xdr:spPr>
        <a:xfrm>
          <a:off x="3695700" y="299339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38100</xdr:rowOff>
    </xdr:from>
    <xdr:to>
      <xdr:col>5</xdr:col>
      <xdr:colOff>95250</xdr:colOff>
      <xdr:row>15</xdr:row>
      <xdr:rowOff>38100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ShapeType="1"/>
        </xdr:cNvSpPr>
      </xdr:nvSpPr>
      <xdr:spPr>
        <a:xfrm>
          <a:off x="3457575" y="321246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257175</xdr:colOff>
      <xdr:row>15</xdr:row>
      <xdr:rowOff>38100</xdr:rowOff>
    </xdr:from>
    <xdr:to>
      <xdr:col>5</xdr:col>
      <xdr:colOff>314325</xdr:colOff>
      <xdr:row>15</xdr:row>
      <xdr:rowOff>38100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ShapeType="1"/>
        </xdr:cNvSpPr>
      </xdr:nvSpPr>
      <xdr:spPr>
        <a:xfrm>
          <a:off x="3686175" y="321246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200025</xdr:colOff>
      <xdr:row>16</xdr:row>
      <xdr:rowOff>38100</xdr:rowOff>
    </xdr:from>
    <xdr:to>
      <xdr:col>5</xdr:col>
      <xdr:colOff>247650</xdr:colOff>
      <xdr:row>16</xdr:row>
      <xdr:rowOff>38100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ShapeType="1"/>
        </xdr:cNvSpPr>
      </xdr:nvSpPr>
      <xdr:spPr>
        <a:xfrm>
          <a:off x="3629025" y="3431540"/>
          <a:ext cx="476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190500</xdr:colOff>
      <xdr:row>17</xdr:row>
      <xdr:rowOff>38100</xdr:rowOff>
    </xdr:from>
    <xdr:to>
      <xdr:col>5</xdr:col>
      <xdr:colOff>247650</xdr:colOff>
      <xdr:row>17</xdr:row>
      <xdr:rowOff>38100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ShapeType="1"/>
        </xdr:cNvSpPr>
      </xdr:nvSpPr>
      <xdr:spPr>
        <a:xfrm>
          <a:off x="3619500" y="3650615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28575</xdr:colOff>
      <xdr:row>15</xdr:row>
      <xdr:rowOff>19050</xdr:rowOff>
    </xdr:from>
    <xdr:to>
      <xdr:col>5</xdr:col>
      <xdr:colOff>95250</xdr:colOff>
      <xdr:row>15</xdr:row>
      <xdr:rowOff>19050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ShapeType="1"/>
        </xdr:cNvSpPr>
      </xdr:nvSpPr>
      <xdr:spPr>
        <a:xfrm>
          <a:off x="3457575" y="3193415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38100</xdr:rowOff>
    </xdr:from>
    <xdr:to>
      <xdr:col>5</xdr:col>
      <xdr:colOff>85725</xdr:colOff>
      <xdr:row>14</xdr:row>
      <xdr:rowOff>38100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ShapeType="1"/>
        </xdr:cNvSpPr>
      </xdr:nvSpPr>
      <xdr:spPr>
        <a:xfrm>
          <a:off x="3448050" y="299339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19050</xdr:colOff>
      <xdr:row>14</xdr:row>
      <xdr:rowOff>19050</xdr:rowOff>
    </xdr:from>
    <xdr:to>
      <xdr:col>5</xdr:col>
      <xdr:colOff>85725</xdr:colOff>
      <xdr:row>14</xdr:row>
      <xdr:rowOff>19050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ShapeType="1"/>
        </xdr:cNvSpPr>
      </xdr:nvSpPr>
      <xdr:spPr>
        <a:xfrm>
          <a:off x="3448050" y="2974340"/>
          <a:ext cx="666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5</xdr:col>
      <xdr:colOff>266700</xdr:colOff>
      <xdr:row>14</xdr:row>
      <xdr:rowOff>38100</xdr:rowOff>
    </xdr:from>
    <xdr:to>
      <xdr:col>5</xdr:col>
      <xdr:colOff>323850</xdr:colOff>
      <xdr:row>14</xdr:row>
      <xdr:rowOff>38100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ShapeType="1"/>
        </xdr:cNvSpPr>
      </xdr:nvSpPr>
      <xdr:spPr>
        <a:xfrm>
          <a:off x="3695700" y="299339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336550</xdr:colOff>
      <xdr:row>19</xdr:row>
      <xdr:rowOff>87994</xdr:rowOff>
    </xdr:from>
    <xdr:to>
      <xdr:col>17</xdr:col>
      <xdr:colOff>780143</xdr:colOff>
      <xdr:row>33</xdr:row>
      <xdr:rowOff>40369</xdr:rowOff>
    </xdr:to>
    <xdr:graphicFrame macro="">
      <xdr:nvGraphicFramePr>
        <xdr:cNvPr id="73" name="图表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74841</xdr:colOff>
      <xdr:row>25</xdr:row>
      <xdr:rowOff>132445</xdr:rowOff>
    </xdr:from>
    <xdr:to>
      <xdr:col>17</xdr:col>
      <xdr:colOff>775609</xdr:colOff>
      <xdr:row>25</xdr:row>
      <xdr:rowOff>132445</xdr:rowOff>
    </xdr:to>
    <xdr:cxnSp macro="">
      <xdr:nvCxnSpPr>
        <xdr:cNvPr id="74" name="直接连接符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CxnSpPr/>
      </xdr:nvCxnSpPr>
      <xdr:spPr>
        <a:xfrm>
          <a:off x="760641" y="5161645"/>
          <a:ext cx="11984718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27670</xdr:colOff>
      <xdr:row>28</xdr:row>
      <xdr:rowOff>128818</xdr:rowOff>
    </xdr:from>
    <xdr:to>
      <xdr:col>17</xdr:col>
      <xdr:colOff>709388</xdr:colOff>
      <xdr:row>28</xdr:row>
      <xdr:rowOff>138322</xdr:rowOff>
    </xdr:to>
    <xdr:cxnSp macro="">
      <xdr:nvCxnSpPr>
        <xdr:cNvPr id="75" name="直接连接符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CxnSpPr/>
      </xdr:nvCxnSpPr>
      <xdr:spPr>
        <a:xfrm>
          <a:off x="713470" y="5691418"/>
          <a:ext cx="11965668" cy="9504"/>
        </a:xfrm>
        <a:prstGeom prst="lin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101600</xdr:colOff>
      <xdr:row>27</xdr:row>
      <xdr:rowOff>98425</xdr:rowOff>
    </xdr:from>
    <xdr:to>
      <xdr:col>17</xdr:col>
      <xdr:colOff>793750</xdr:colOff>
      <xdr:row>27</xdr:row>
      <xdr:rowOff>127000</xdr:rowOff>
    </xdr:to>
    <xdr:cxnSp macro="">
      <xdr:nvCxnSpPr>
        <xdr:cNvPr id="76" name="直接连接符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CxnSpPr/>
      </xdr:nvCxnSpPr>
      <xdr:spPr>
        <a:xfrm>
          <a:off x="787400" y="5483225"/>
          <a:ext cx="11976100" cy="28575"/>
        </a:xfrm>
        <a:prstGeom prst="lin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373290</xdr:colOff>
      <xdr:row>35</xdr:row>
      <xdr:rowOff>58057</xdr:rowOff>
    </xdr:from>
    <xdr:to>
      <xdr:col>17</xdr:col>
      <xdr:colOff>807358</xdr:colOff>
      <xdr:row>50</xdr:row>
      <xdr:rowOff>29481</xdr:rowOff>
    </xdr:to>
    <xdr:graphicFrame macro="">
      <xdr:nvGraphicFramePr>
        <xdr:cNvPr id="77" name="图表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19050</xdr:colOff>
      <xdr:row>53</xdr:row>
      <xdr:rowOff>57150</xdr:rowOff>
    </xdr:from>
    <xdr:to>
      <xdr:col>7</xdr:col>
      <xdr:colOff>152400</xdr:colOff>
      <xdr:row>53</xdr:row>
      <xdr:rowOff>180975</xdr:rowOff>
    </xdr:to>
    <xdr:sp macro="" textlink="">
      <xdr:nvSpPr>
        <xdr:cNvPr id="78" name="Rectangle 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rrowheads="1"/>
        </xdr:cNvSpPr>
      </xdr:nvSpPr>
      <xdr:spPr>
        <a:xfrm>
          <a:off x="4819650" y="10156190"/>
          <a:ext cx="133350" cy="12192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54</xdr:row>
      <xdr:rowOff>28575</xdr:rowOff>
    </xdr:from>
    <xdr:to>
      <xdr:col>7</xdr:col>
      <xdr:colOff>152400</xdr:colOff>
      <xdr:row>54</xdr:row>
      <xdr:rowOff>152400</xdr:rowOff>
    </xdr:to>
    <xdr:sp macro="" textlink="">
      <xdr:nvSpPr>
        <xdr:cNvPr id="79" name="Rectangle 14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rrowheads="1"/>
        </xdr:cNvSpPr>
      </xdr:nvSpPr>
      <xdr:spPr>
        <a:xfrm>
          <a:off x="4819650" y="10306685"/>
          <a:ext cx="133350" cy="1238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53</xdr:row>
      <xdr:rowOff>57150</xdr:rowOff>
    </xdr:from>
    <xdr:to>
      <xdr:col>7</xdr:col>
      <xdr:colOff>152400</xdr:colOff>
      <xdr:row>53</xdr:row>
      <xdr:rowOff>180975</xdr:rowOff>
    </xdr:to>
    <xdr:sp macro="" textlink="">
      <xdr:nvSpPr>
        <xdr:cNvPr id="80" name="Rectangle 17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rrowheads="1"/>
        </xdr:cNvSpPr>
      </xdr:nvSpPr>
      <xdr:spPr>
        <a:xfrm>
          <a:off x="4819650" y="10156190"/>
          <a:ext cx="133350" cy="121920"/>
        </a:xfrm>
        <a:prstGeom prst="rect">
          <a:avLst/>
        </a:prstGeom>
        <a:solidFill>
          <a:srgbClr val="00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54</xdr:row>
      <xdr:rowOff>28575</xdr:rowOff>
    </xdr:from>
    <xdr:to>
      <xdr:col>7</xdr:col>
      <xdr:colOff>152400</xdr:colOff>
      <xdr:row>54</xdr:row>
      <xdr:rowOff>152400</xdr:rowOff>
    </xdr:to>
    <xdr:sp macro="" textlink="">
      <xdr:nvSpPr>
        <xdr:cNvPr id="81" name="Rectangle 18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rrowheads="1"/>
        </xdr:cNvSpPr>
      </xdr:nvSpPr>
      <xdr:spPr>
        <a:xfrm>
          <a:off x="4819650" y="10306685"/>
          <a:ext cx="133350" cy="1238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53</xdr:row>
      <xdr:rowOff>57150</xdr:rowOff>
    </xdr:from>
    <xdr:to>
      <xdr:col>7</xdr:col>
      <xdr:colOff>152400</xdr:colOff>
      <xdr:row>53</xdr:row>
      <xdr:rowOff>180975</xdr:rowOff>
    </xdr:to>
    <xdr:sp macro="" textlink="">
      <xdr:nvSpPr>
        <xdr:cNvPr id="82" name="Rectangle 2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rrowheads="1"/>
        </xdr:cNvSpPr>
      </xdr:nvSpPr>
      <xdr:spPr>
        <a:xfrm>
          <a:off x="4819650" y="10156190"/>
          <a:ext cx="133350" cy="12192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54</xdr:row>
      <xdr:rowOff>28575</xdr:rowOff>
    </xdr:from>
    <xdr:to>
      <xdr:col>7</xdr:col>
      <xdr:colOff>152400</xdr:colOff>
      <xdr:row>54</xdr:row>
      <xdr:rowOff>152400</xdr:rowOff>
    </xdr:to>
    <xdr:sp macro="" textlink="">
      <xdr:nvSpPr>
        <xdr:cNvPr id="83" name="Rectangle 34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rrowheads="1"/>
        </xdr:cNvSpPr>
      </xdr:nvSpPr>
      <xdr:spPr>
        <a:xfrm>
          <a:off x="4819650" y="10306685"/>
          <a:ext cx="133350" cy="1238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53</xdr:row>
      <xdr:rowOff>57150</xdr:rowOff>
    </xdr:from>
    <xdr:to>
      <xdr:col>7</xdr:col>
      <xdr:colOff>152400</xdr:colOff>
      <xdr:row>53</xdr:row>
      <xdr:rowOff>180975</xdr:rowOff>
    </xdr:to>
    <xdr:sp macro="" textlink="">
      <xdr:nvSpPr>
        <xdr:cNvPr id="84" name="Rectangle 37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rrowheads="1"/>
        </xdr:cNvSpPr>
      </xdr:nvSpPr>
      <xdr:spPr>
        <a:xfrm>
          <a:off x="4819650" y="10156190"/>
          <a:ext cx="133350" cy="121920"/>
        </a:xfrm>
        <a:prstGeom prst="rect">
          <a:avLst/>
        </a:prstGeom>
        <a:solidFill>
          <a:srgbClr val="00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7</xdr:col>
      <xdr:colOff>19050</xdr:colOff>
      <xdr:row>54</xdr:row>
      <xdr:rowOff>28575</xdr:rowOff>
    </xdr:from>
    <xdr:to>
      <xdr:col>7</xdr:col>
      <xdr:colOff>152400</xdr:colOff>
      <xdr:row>54</xdr:row>
      <xdr:rowOff>152400</xdr:rowOff>
    </xdr:to>
    <xdr:sp macro="" textlink="">
      <xdr:nvSpPr>
        <xdr:cNvPr id="85" name="Rectangle 38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rrowheads="1"/>
        </xdr:cNvSpPr>
      </xdr:nvSpPr>
      <xdr:spPr>
        <a:xfrm>
          <a:off x="4819650" y="10306685"/>
          <a:ext cx="133350" cy="1238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1</xdr:col>
      <xdr:colOff>191863</xdr:colOff>
      <xdr:row>46</xdr:row>
      <xdr:rowOff>172409</xdr:rowOff>
    </xdr:from>
    <xdr:to>
      <xdr:col>17</xdr:col>
      <xdr:colOff>816431</xdr:colOff>
      <xdr:row>47</xdr:row>
      <xdr:rowOff>455</xdr:rowOff>
    </xdr:to>
    <xdr:cxnSp macro="">
      <xdr:nvCxnSpPr>
        <xdr:cNvPr id="86" name="直接连接符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CxnSpPr/>
      </xdr:nvCxnSpPr>
      <xdr:spPr>
        <a:xfrm>
          <a:off x="877570" y="9017635"/>
          <a:ext cx="11911330" cy="6985"/>
        </a:xfrm>
        <a:prstGeom prst="lin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148774</xdr:colOff>
      <xdr:row>43</xdr:row>
      <xdr:rowOff>73027</xdr:rowOff>
    </xdr:from>
    <xdr:to>
      <xdr:col>17</xdr:col>
      <xdr:colOff>782867</xdr:colOff>
      <xdr:row>43</xdr:row>
      <xdr:rowOff>78924</xdr:rowOff>
    </xdr:to>
    <xdr:cxnSp macro="">
      <xdr:nvCxnSpPr>
        <xdr:cNvPr id="87" name="直接连接符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CxnSpPr/>
      </xdr:nvCxnSpPr>
      <xdr:spPr>
        <a:xfrm>
          <a:off x="834574" y="8302627"/>
          <a:ext cx="11918043" cy="5897"/>
        </a:xfrm>
        <a:prstGeom prst="lin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15</xdr:col>
      <xdr:colOff>25400</xdr:colOff>
      <xdr:row>54</xdr:row>
      <xdr:rowOff>101600</xdr:rowOff>
    </xdr:from>
    <xdr:to>
      <xdr:col>15</xdr:col>
      <xdr:colOff>757555</xdr:colOff>
      <xdr:row>54</xdr:row>
      <xdr:rowOff>510540</xdr:rowOff>
    </xdr:to>
    <xdr:pic>
      <xdr:nvPicPr>
        <xdr:cNvPr id="91" name="图片 90">
          <a:extLst>
            <a:ext uri="{FF2B5EF4-FFF2-40B4-BE49-F238E27FC236}">
              <a16:creationId xmlns:a16="http://schemas.microsoft.com/office/drawing/2014/main" id="{14E9BF1D-EFE7-797E-AE5B-C28153DC4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8600" y="10299700"/>
          <a:ext cx="732155" cy="4089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0.03287</cdr:x>
      <cdr:y>0.67611</cdr:y>
    </cdr:from>
    <cdr:to>
      <cdr:x>0.98263</cdr:x>
      <cdr:y>0.67611</cdr:y>
    </cdr:to>
    <cdr:cxnSp macro="">
      <cdr:nvCxnSpPr>
        <cdr:cNvPr id="2" name="直接连接符 1">
          <a:extLst xmlns:a="http://schemas.openxmlformats.org/drawingml/2006/main">
            <a:ext uri="{FF2B5EF4-FFF2-40B4-BE49-F238E27FC236}">
              <a16:creationId xmlns:a16="http://schemas.microsoft.com/office/drawing/2014/main" id="{6AAFEAF0-E7B0-6885-2EBC-49B12A54B2B7}"/>
            </a:ext>
          </a:extLst>
        </cdr:cNvPr>
        <cdr:cNvCxnSpPr/>
      </cdr:nvCxnSpPr>
      <cdr:spPr>
        <a:xfrm xmlns:a="http://schemas.openxmlformats.org/drawingml/2006/main">
          <a:off x="407745" y="1783876"/>
          <a:ext cx="11780650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5"/>
  <sheetViews>
    <sheetView tabSelected="1" zoomScaleNormal="100" workbookViewId="0">
      <selection activeCell="O18" sqref="O18"/>
    </sheetView>
  </sheetViews>
  <sheetFormatPr defaultColWidth="9" defaultRowHeight="14" x14ac:dyDescent="0.3"/>
  <cols>
    <col min="1" max="14" width="9" style="1"/>
    <col min="15" max="16" width="10" style="1" customWidth="1"/>
    <col min="17" max="18" width="11.08203125" style="1" customWidth="1"/>
    <col min="19" max="16384" width="9" style="1"/>
  </cols>
  <sheetData>
    <row r="1" spans="1:18" ht="25.5" x14ac:dyDescent="0.3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 ht="23" x14ac:dyDescent="0.3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50"/>
      <c r="P2" s="50"/>
      <c r="Q2" s="50"/>
      <c r="R2" s="50"/>
    </row>
    <row r="3" spans="1:18" ht="18.75" customHeight="1" x14ac:dyDescent="0.3">
      <c r="A3" s="51" t="s">
        <v>2</v>
      </c>
      <c r="B3" s="52"/>
      <c r="C3" s="52" t="s">
        <v>3</v>
      </c>
      <c r="D3" s="52"/>
      <c r="E3" s="3"/>
      <c r="F3" s="52" t="s">
        <v>4</v>
      </c>
      <c r="G3" s="52"/>
      <c r="H3" s="52" t="s">
        <v>5</v>
      </c>
      <c r="I3" s="53"/>
      <c r="J3" s="3"/>
      <c r="K3" s="52" t="s">
        <v>6</v>
      </c>
      <c r="L3" s="52"/>
      <c r="M3" s="54" t="s">
        <v>6</v>
      </c>
      <c r="N3" s="55"/>
      <c r="O3" s="56"/>
      <c r="P3" s="56"/>
      <c r="Q3" s="56"/>
      <c r="R3" s="57"/>
    </row>
    <row r="4" spans="1:18" ht="18.75" customHeight="1" x14ac:dyDescent="0.3">
      <c r="A4" s="58" t="s">
        <v>7</v>
      </c>
      <c r="B4" s="59"/>
      <c r="C4" s="60" t="s">
        <v>8</v>
      </c>
      <c r="D4" s="60"/>
      <c r="E4" s="61"/>
      <c r="F4" s="61"/>
      <c r="G4" s="62"/>
      <c r="I4" s="59" t="s">
        <v>9</v>
      </c>
      <c r="J4" s="59"/>
      <c r="K4" s="63" t="s">
        <v>10</v>
      </c>
      <c r="L4" s="59"/>
      <c r="M4" s="48"/>
      <c r="N4" s="48"/>
      <c r="O4" s="48"/>
      <c r="P4" s="48"/>
      <c r="Q4" s="48"/>
      <c r="R4" s="64"/>
    </row>
    <row r="5" spans="1:18" s="2" customFormat="1" ht="18.75" customHeight="1" x14ac:dyDescent="0.3">
      <c r="A5" s="65" t="s">
        <v>11</v>
      </c>
      <c r="B5" s="66"/>
      <c r="C5" s="4">
        <v>44566</v>
      </c>
      <c r="D5" s="4">
        <v>44620</v>
      </c>
      <c r="E5" s="4">
        <v>44635</v>
      </c>
      <c r="F5" s="4">
        <v>44651</v>
      </c>
      <c r="G5" s="4">
        <v>44669</v>
      </c>
      <c r="H5" s="4">
        <v>44688</v>
      </c>
      <c r="I5" s="4">
        <v>44704</v>
      </c>
      <c r="J5" s="4">
        <v>44722</v>
      </c>
      <c r="K5" s="4">
        <v>44740</v>
      </c>
      <c r="L5" s="30">
        <v>44757</v>
      </c>
      <c r="M5" s="4">
        <v>44776</v>
      </c>
      <c r="N5" s="31">
        <v>44792</v>
      </c>
      <c r="O5" s="32">
        <v>44807</v>
      </c>
      <c r="P5" s="32">
        <v>44822</v>
      </c>
      <c r="Q5" s="32">
        <v>44842</v>
      </c>
      <c r="R5" s="40">
        <v>44858</v>
      </c>
    </row>
    <row r="6" spans="1:18" x14ac:dyDescent="0.3">
      <c r="A6" s="67"/>
      <c r="B6" s="68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41"/>
    </row>
    <row r="7" spans="1:18" x14ac:dyDescent="0.3">
      <c r="A7" s="73" t="s">
        <v>13</v>
      </c>
      <c r="B7" s="5">
        <v>1</v>
      </c>
      <c r="C7" s="7">
        <v>2.12</v>
      </c>
      <c r="D7" s="8">
        <v>2.1</v>
      </c>
      <c r="E7" s="8">
        <v>2.11</v>
      </c>
      <c r="F7" s="8">
        <v>2.11</v>
      </c>
      <c r="G7" s="8">
        <v>2.12</v>
      </c>
      <c r="H7" s="8">
        <v>2.09</v>
      </c>
      <c r="I7" s="8">
        <v>2.1</v>
      </c>
      <c r="J7" s="8">
        <v>2.11</v>
      </c>
      <c r="K7" s="8">
        <v>2.09</v>
      </c>
      <c r="L7" s="33">
        <v>2.1</v>
      </c>
      <c r="M7" s="8">
        <v>2.09</v>
      </c>
      <c r="N7" s="34">
        <v>2.1</v>
      </c>
      <c r="O7" s="35">
        <v>2.11</v>
      </c>
      <c r="P7" s="35">
        <v>2.11</v>
      </c>
      <c r="Q7" s="42">
        <v>2.09</v>
      </c>
      <c r="R7" s="43">
        <v>2.1</v>
      </c>
    </row>
    <row r="8" spans="1:18" x14ac:dyDescent="0.3">
      <c r="A8" s="73"/>
      <c r="B8" s="5">
        <v>2</v>
      </c>
      <c r="C8" s="8">
        <v>2.13</v>
      </c>
      <c r="D8" s="8">
        <v>2.11</v>
      </c>
      <c r="E8" s="8">
        <v>2.09</v>
      </c>
      <c r="F8" s="8">
        <v>2.1</v>
      </c>
      <c r="G8" s="8">
        <v>2.11</v>
      </c>
      <c r="H8" s="8">
        <v>2.1</v>
      </c>
      <c r="I8" s="8">
        <v>2.08</v>
      </c>
      <c r="J8" s="8">
        <v>2.1</v>
      </c>
      <c r="K8" s="8">
        <v>2.1</v>
      </c>
      <c r="L8" s="33">
        <v>2.09</v>
      </c>
      <c r="M8" s="8">
        <v>2.1</v>
      </c>
      <c r="N8" s="34">
        <v>2.11</v>
      </c>
      <c r="O8" s="35">
        <v>2.11</v>
      </c>
      <c r="P8" s="35">
        <v>2.09</v>
      </c>
      <c r="Q8" s="42">
        <v>2.11</v>
      </c>
      <c r="R8" s="43">
        <v>2.09</v>
      </c>
    </row>
    <row r="9" spans="1:18" x14ac:dyDescent="0.3">
      <c r="A9" s="73"/>
      <c r="B9" s="5">
        <v>3</v>
      </c>
      <c r="C9" s="8">
        <v>2.12</v>
      </c>
      <c r="D9" s="8">
        <v>2.13</v>
      </c>
      <c r="E9" s="8">
        <v>2.12</v>
      </c>
      <c r="F9" s="8">
        <v>2.13</v>
      </c>
      <c r="G9" s="8">
        <v>2.12</v>
      </c>
      <c r="H9" s="8">
        <v>2.11</v>
      </c>
      <c r="I9" s="8">
        <v>2.1</v>
      </c>
      <c r="J9" s="8">
        <v>2.12</v>
      </c>
      <c r="K9" s="8">
        <v>2.13</v>
      </c>
      <c r="L9" s="33">
        <v>2.08</v>
      </c>
      <c r="M9" s="8">
        <v>2.13</v>
      </c>
      <c r="N9" s="34">
        <v>2.13</v>
      </c>
      <c r="O9" s="35">
        <v>2.09</v>
      </c>
      <c r="P9" s="35">
        <v>2.11</v>
      </c>
      <c r="Q9" s="42">
        <v>2.09</v>
      </c>
      <c r="R9" s="43">
        <v>2.1</v>
      </c>
    </row>
    <row r="10" spans="1:18" x14ac:dyDescent="0.3">
      <c r="A10" s="73"/>
      <c r="B10" s="5">
        <v>4</v>
      </c>
      <c r="C10" s="8">
        <v>2.14</v>
      </c>
      <c r="D10" s="8">
        <v>2.1</v>
      </c>
      <c r="E10" s="8">
        <v>2.09</v>
      </c>
      <c r="F10" s="8">
        <v>2.1</v>
      </c>
      <c r="G10" s="8">
        <v>2.1</v>
      </c>
      <c r="H10" s="8">
        <v>2.12</v>
      </c>
      <c r="I10" s="8">
        <v>2.13</v>
      </c>
      <c r="J10" s="8">
        <v>2.13</v>
      </c>
      <c r="K10" s="8">
        <v>2.12</v>
      </c>
      <c r="L10" s="33">
        <v>2.12</v>
      </c>
      <c r="M10" s="8">
        <v>2.12</v>
      </c>
      <c r="N10" s="34">
        <v>2.14</v>
      </c>
      <c r="O10" s="35">
        <v>2.11</v>
      </c>
      <c r="P10" s="35">
        <v>2.09</v>
      </c>
      <c r="Q10" s="42">
        <v>2.1</v>
      </c>
      <c r="R10" s="43">
        <v>2.08</v>
      </c>
    </row>
    <row r="11" spans="1:18" x14ac:dyDescent="0.3">
      <c r="A11" s="73"/>
      <c r="B11" s="9">
        <v>5</v>
      </c>
      <c r="C11" s="8">
        <v>2.12</v>
      </c>
      <c r="D11" s="8">
        <v>2.11</v>
      </c>
      <c r="E11" s="8">
        <v>2.12</v>
      </c>
      <c r="F11" s="8">
        <v>2.09</v>
      </c>
      <c r="G11" s="8">
        <v>2.12</v>
      </c>
      <c r="H11" s="8">
        <v>2.14</v>
      </c>
      <c r="I11" s="8">
        <v>2.11</v>
      </c>
      <c r="J11" s="8">
        <v>2.1</v>
      </c>
      <c r="K11" s="8">
        <v>2.14</v>
      </c>
      <c r="L11" s="33">
        <v>2.0699999999999998</v>
      </c>
      <c r="M11" s="8">
        <v>2.11</v>
      </c>
      <c r="N11" s="34">
        <v>2.09</v>
      </c>
      <c r="O11" s="35">
        <v>2.09</v>
      </c>
      <c r="P11" s="35">
        <v>2.13</v>
      </c>
      <c r="Q11" s="42">
        <v>2.11</v>
      </c>
      <c r="R11" s="43">
        <v>2.09</v>
      </c>
    </row>
    <row r="12" spans="1:18" x14ac:dyDescent="0.3">
      <c r="A12" s="69" t="s">
        <v>14</v>
      </c>
      <c r="B12" s="70"/>
      <c r="C12" s="11">
        <f>(C7+C8+C9+C10+C11)/5</f>
        <v>2.1259999999999999</v>
      </c>
      <c r="D12" s="11">
        <f t="shared" ref="D12:R12" si="0">(D7+D8+D9+D10+D11)/5</f>
        <v>2.11</v>
      </c>
      <c r="E12" s="11">
        <f t="shared" si="0"/>
        <v>2.1060000000000003</v>
      </c>
      <c r="F12" s="11">
        <f t="shared" si="0"/>
        <v>2.1059999999999999</v>
      </c>
      <c r="G12" s="11">
        <f t="shared" si="0"/>
        <v>2.1139999999999999</v>
      </c>
      <c r="H12" s="11">
        <f t="shared" si="0"/>
        <v>2.1119999999999997</v>
      </c>
      <c r="I12" s="11">
        <f t="shared" si="0"/>
        <v>2.1040000000000001</v>
      </c>
      <c r="J12" s="11">
        <f t="shared" si="0"/>
        <v>2.1120000000000001</v>
      </c>
      <c r="K12" s="11">
        <f t="shared" si="0"/>
        <v>2.1160000000000001</v>
      </c>
      <c r="L12" s="11">
        <f t="shared" si="0"/>
        <v>2.0920000000000001</v>
      </c>
      <c r="M12" s="11">
        <f t="shared" si="0"/>
        <v>2.11</v>
      </c>
      <c r="N12" s="11">
        <f t="shared" si="0"/>
        <v>2.1139999999999999</v>
      </c>
      <c r="O12" s="11">
        <f t="shared" si="0"/>
        <v>2.1019999999999999</v>
      </c>
      <c r="P12" s="11">
        <f t="shared" si="0"/>
        <v>2.1059999999999994</v>
      </c>
      <c r="Q12" s="42">
        <f t="shared" si="0"/>
        <v>2.0999999999999996</v>
      </c>
      <c r="R12" s="43">
        <f t="shared" si="0"/>
        <v>2.0919999999999996</v>
      </c>
    </row>
    <row r="13" spans="1:18" x14ac:dyDescent="0.3">
      <c r="A13" s="69" t="s">
        <v>15</v>
      </c>
      <c r="B13" s="70"/>
      <c r="C13" s="11">
        <f>MAX(C7:C11)-MIN(C7:C11)</f>
        <v>2.0000000000000018E-2</v>
      </c>
      <c r="D13" s="11">
        <f t="shared" ref="D13:R13" si="1">MAX(D7:D11)-MIN(D7:D11)</f>
        <v>2.9999999999999805E-2</v>
      </c>
      <c r="E13" s="11">
        <f t="shared" si="1"/>
        <v>3.0000000000000249E-2</v>
      </c>
      <c r="F13" s="11">
        <f t="shared" si="1"/>
        <v>4.0000000000000036E-2</v>
      </c>
      <c r="G13" s="11">
        <f t="shared" si="1"/>
        <v>2.0000000000000018E-2</v>
      </c>
      <c r="H13" s="11">
        <f t="shared" si="1"/>
        <v>5.0000000000000266E-2</v>
      </c>
      <c r="I13" s="11">
        <f t="shared" si="1"/>
        <v>4.9999999999999822E-2</v>
      </c>
      <c r="J13" s="11">
        <f t="shared" si="1"/>
        <v>2.9999999999999805E-2</v>
      </c>
      <c r="K13" s="11">
        <f t="shared" si="1"/>
        <v>5.0000000000000266E-2</v>
      </c>
      <c r="L13" s="11">
        <f t="shared" si="1"/>
        <v>5.0000000000000266E-2</v>
      </c>
      <c r="M13" s="11">
        <f t="shared" si="1"/>
        <v>4.0000000000000036E-2</v>
      </c>
      <c r="N13" s="11">
        <f t="shared" si="1"/>
        <v>5.0000000000000266E-2</v>
      </c>
      <c r="O13" s="11">
        <f t="shared" si="1"/>
        <v>2.0000000000000018E-2</v>
      </c>
      <c r="P13" s="11">
        <f t="shared" si="1"/>
        <v>4.0000000000000036E-2</v>
      </c>
      <c r="Q13" s="42">
        <f t="shared" si="1"/>
        <v>2.0000000000000018E-2</v>
      </c>
      <c r="R13" s="43">
        <f t="shared" si="1"/>
        <v>2.0000000000000018E-2</v>
      </c>
    </row>
    <row r="14" spans="1:18" x14ac:dyDescent="0.3">
      <c r="A14" s="12"/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8"/>
      <c r="N14" s="18"/>
      <c r="O14" s="18"/>
      <c r="P14" s="18"/>
      <c r="Q14" s="18"/>
      <c r="R14" s="44"/>
    </row>
    <row r="15" spans="1:18" ht="17.25" customHeight="1" x14ac:dyDescent="0.3">
      <c r="A15" s="15"/>
      <c r="B15" s="16" t="s">
        <v>16</v>
      </c>
      <c r="C15" s="17">
        <f>AVERAGE(C12:R12)</f>
        <v>2.1076249999999996</v>
      </c>
      <c r="D15" s="18"/>
      <c r="E15" s="71" t="s">
        <v>17</v>
      </c>
      <c r="F15" s="70"/>
      <c r="G15" s="17">
        <f>C15+J15*C16</f>
        <v>2.1279249999999998</v>
      </c>
      <c r="H15" s="18"/>
      <c r="I15" s="19" t="s">
        <v>18</v>
      </c>
      <c r="J15" s="17">
        <f>IF(SUM(C10:N11)=0,1.02,IF(SUM(C11:N11)=0,0.73,0.58))</f>
        <v>0.57999999999999996</v>
      </c>
      <c r="K15" s="36"/>
      <c r="L15" s="74" t="s">
        <v>19</v>
      </c>
      <c r="M15" s="74"/>
      <c r="N15" s="74"/>
      <c r="R15" s="39"/>
    </row>
    <row r="16" spans="1:18" ht="17.25" customHeight="1" x14ac:dyDescent="0.3">
      <c r="A16" s="15"/>
      <c r="B16" s="16" t="s">
        <v>20</v>
      </c>
      <c r="C16" s="17">
        <f>AVERAGE(C13:R13)</f>
        <v>3.5000000000000059E-2</v>
      </c>
      <c r="D16" s="18"/>
      <c r="E16" s="71" t="s">
        <v>21</v>
      </c>
      <c r="F16" s="70"/>
      <c r="G16" s="17">
        <f>C15-J15*C16</f>
        <v>2.0873249999999994</v>
      </c>
      <c r="H16" s="18"/>
      <c r="I16" s="19" t="s">
        <v>22</v>
      </c>
      <c r="J16" s="10">
        <v>0</v>
      </c>
      <c r="K16" s="36"/>
      <c r="L16" s="74"/>
      <c r="M16" s="74"/>
      <c r="N16" s="74"/>
      <c r="R16" s="39"/>
    </row>
    <row r="17" spans="1:18" ht="17.25" customHeight="1" x14ac:dyDescent="0.3">
      <c r="A17" s="15"/>
      <c r="B17" s="20"/>
      <c r="C17" s="18"/>
      <c r="D17" s="18"/>
      <c r="E17" s="71" t="s">
        <v>23</v>
      </c>
      <c r="F17" s="70"/>
      <c r="G17" s="17">
        <f>J17*C16</f>
        <v>7.3990000000000125E-2</v>
      </c>
      <c r="H17" s="18"/>
      <c r="I17" s="19" t="s">
        <v>24</v>
      </c>
      <c r="J17" s="10">
        <v>2.1139999999999999</v>
      </c>
      <c r="K17" s="20"/>
      <c r="L17" s="74"/>
      <c r="M17" s="74"/>
      <c r="N17" s="74"/>
      <c r="R17" s="39"/>
    </row>
    <row r="18" spans="1:18" ht="17.25" customHeight="1" x14ac:dyDescent="0.3">
      <c r="A18" s="15"/>
      <c r="B18" s="20"/>
      <c r="C18" s="18"/>
      <c r="D18" s="18"/>
      <c r="E18" s="71" t="s">
        <v>25</v>
      </c>
      <c r="F18" s="70"/>
      <c r="G18" s="17">
        <f>J16*C16</f>
        <v>0</v>
      </c>
      <c r="H18" s="18"/>
      <c r="I18" s="18"/>
      <c r="J18" s="20"/>
      <c r="K18" s="20"/>
      <c r="L18" s="74"/>
      <c r="M18" s="74"/>
      <c r="N18" s="74"/>
      <c r="R18" s="39"/>
    </row>
    <row r="19" spans="1:18" x14ac:dyDescent="0.3">
      <c r="A19" s="15"/>
      <c r="B19" s="20"/>
      <c r="C19" s="18"/>
      <c r="D19" s="18"/>
      <c r="E19" s="21"/>
      <c r="F19" s="20"/>
      <c r="G19" s="18"/>
      <c r="H19" s="18"/>
      <c r="I19" s="18"/>
      <c r="J19" s="20"/>
      <c r="K19" s="20"/>
      <c r="L19" s="37"/>
      <c r="M19" s="37"/>
      <c r="N19" s="37"/>
      <c r="R19" s="39"/>
    </row>
    <row r="20" spans="1:18" x14ac:dyDescent="0.3">
      <c r="A20" s="22"/>
      <c r="R20" s="39"/>
    </row>
    <row r="21" spans="1:18" x14ac:dyDescent="0.3">
      <c r="A21" s="22"/>
      <c r="R21" s="39"/>
    </row>
    <row r="22" spans="1:18" x14ac:dyDescent="0.3">
      <c r="A22" s="22"/>
      <c r="R22" s="39"/>
    </row>
    <row r="23" spans="1:18" x14ac:dyDescent="0.3">
      <c r="A23" s="22"/>
      <c r="R23" s="39"/>
    </row>
    <row r="24" spans="1:18" x14ac:dyDescent="0.3">
      <c r="A24" s="22"/>
      <c r="R24" s="39"/>
    </row>
    <row r="25" spans="1:18" x14ac:dyDescent="0.3">
      <c r="A25" s="22"/>
      <c r="R25" s="39"/>
    </row>
    <row r="26" spans="1:18" x14ac:dyDescent="0.3">
      <c r="A26" s="22"/>
      <c r="R26" s="39"/>
    </row>
    <row r="27" spans="1:18" x14ac:dyDescent="0.3">
      <c r="A27" s="22"/>
      <c r="R27" s="39"/>
    </row>
    <row r="28" spans="1:18" x14ac:dyDescent="0.3">
      <c r="A28" s="22"/>
      <c r="R28" s="39"/>
    </row>
    <row r="29" spans="1:18" x14ac:dyDescent="0.3">
      <c r="A29" s="22"/>
      <c r="R29" s="39"/>
    </row>
    <row r="30" spans="1:18" x14ac:dyDescent="0.3">
      <c r="A30" s="22"/>
      <c r="R30" s="39"/>
    </row>
    <row r="31" spans="1:18" x14ac:dyDescent="0.3">
      <c r="A31" s="22"/>
      <c r="R31" s="39"/>
    </row>
    <row r="32" spans="1:18" x14ac:dyDescent="0.3">
      <c r="A32" s="22"/>
      <c r="R32" s="39"/>
    </row>
    <row r="33" spans="1:18" x14ac:dyDescent="0.3">
      <c r="A33" s="22"/>
      <c r="R33" s="39"/>
    </row>
    <row r="34" spans="1:18" x14ac:dyDescent="0.3">
      <c r="A34" s="22"/>
      <c r="R34" s="39"/>
    </row>
    <row r="35" spans="1:18" x14ac:dyDescent="0.3">
      <c r="A35" s="22"/>
      <c r="R35" s="39"/>
    </row>
    <row r="36" spans="1:18" x14ac:dyDescent="0.3">
      <c r="A36" s="22"/>
      <c r="R36" s="39"/>
    </row>
    <row r="37" spans="1:18" x14ac:dyDescent="0.3">
      <c r="A37" s="22"/>
      <c r="R37" s="39"/>
    </row>
    <row r="38" spans="1:18" x14ac:dyDescent="0.3">
      <c r="A38" s="22"/>
      <c r="R38" s="39"/>
    </row>
    <row r="39" spans="1:18" x14ac:dyDescent="0.3">
      <c r="A39" s="22"/>
      <c r="R39" s="39"/>
    </row>
    <row r="40" spans="1:18" x14ac:dyDescent="0.3">
      <c r="A40" s="22"/>
      <c r="R40" s="39"/>
    </row>
    <row r="41" spans="1:18" x14ac:dyDescent="0.3">
      <c r="A41" s="22"/>
      <c r="R41" s="39"/>
    </row>
    <row r="42" spans="1:18" x14ac:dyDescent="0.3">
      <c r="A42" s="22"/>
      <c r="R42" s="39"/>
    </row>
    <row r="43" spans="1:18" x14ac:dyDescent="0.3">
      <c r="A43" s="22"/>
      <c r="R43" s="39"/>
    </row>
    <row r="44" spans="1:18" x14ac:dyDescent="0.3">
      <c r="A44" s="22"/>
      <c r="R44" s="39"/>
    </row>
    <row r="45" spans="1:18" x14ac:dyDescent="0.3">
      <c r="A45" s="22"/>
      <c r="R45" s="39"/>
    </row>
    <row r="46" spans="1:18" x14ac:dyDescent="0.3">
      <c r="A46" s="22"/>
      <c r="R46" s="39"/>
    </row>
    <row r="47" spans="1:18" x14ac:dyDescent="0.3">
      <c r="A47" s="22"/>
      <c r="R47" s="39"/>
    </row>
    <row r="48" spans="1:18" x14ac:dyDescent="0.3">
      <c r="A48" s="22"/>
      <c r="R48" s="39"/>
    </row>
    <row r="49" spans="1:18" x14ac:dyDescent="0.3">
      <c r="A49" s="22"/>
      <c r="R49" s="39"/>
    </row>
    <row r="50" spans="1:18" x14ac:dyDescent="0.3">
      <c r="A50" s="22"/>
      <c r="R50" s="39"/>
    </row>
    <row r="51" spans="1:18" x14ac:dyDescent="0.3">
      <c r="A51" s="22"/>
      <c r="R51" s="39"/>
    </row>
    <row r="52" spans="1:18" x14ac:dyDescent="0.3">
      <c r="A52" s="22"/>
      <c r="R52" s="39"/>
    </row>
    <row r="53" spans="1:18" ht="14.5" x14ac:dyDescent="0.3">
      <c r="A53" s="23" t="s">
        <v>26</v>
      </c>
      <c r="B53" s="72" t="s">
        <v>27</v>
      </c>
      <c r="C53" s="72"/>
      <c r="D53" s="72"/>
      <c r="E53" s="72"/>
      <c r="F53" s="72"/>
      <c r="G53" s="72"/>
      <c r="H53" s="72"/>
      <c r="I53" s="72"/>
      <c r="J53" s="72"/>
      <c r="K53" s="72"/>
      <c r="L53" s="72"/>
      <c r="R53" s="39"/>
    </row>
    <row r="54" spans="1:18" ht="14.5" x14ac:dyDescent="0.3">
      <c r="A54" s="24" t="s">
        <v>28</v>
      </c>
      <c r="B54" s="25" t="s">
        <v>29</v>
      </c>
      <c r="C54" s="25"/>
      <c r="D54" s="25"/>
      <c r="E54" s="25"/>
      <c r="F54" s="25"/>
      <c r="G54" s="25"/>
      <c r="H54" s="25"/>
      <c r="I54" s="25"/>
      <c r="J54" s="25" t="s">
        <v>6</v>
      </c>
      <c r="K54" s="25"/>
      <c r="L54" s="25"/>
      <c r="M54" s="38"/>
      <c r="N54" s="38"/>
      <c r="O54" s="38"/>
      <c r="P54" s="38"/>
      <c r="Q54" s="38"/>
      <c r="R54" s="45"/>
    </row>
    <row r="55" spans="1:18" ht="44.5" customHeight="1" x14ac:dyDescent="0.3">
      <c r="A55" s="26"/>
      <c r="B55" s="27" t="s">
        <v>30</v>
      </c>
      <c r="C55" s="27" t="s">
        <v>12</v>
      </c>
      <c r="D55" s="28"/>
      <c r="E55" s="28"/>
      <c r="F55" s="28"/>
      <c r="G55" s="27"/>
      <c r="H55" s="28"/>
      <c r="I55" s="28"/>
      <c r="J55" s="27"/>
      <c r="K55" s="27"/>
      <c r="L55" s="28"/>
      <c r="M55" s="29"/>
      <c r="N55" s="29"/>
      <c r="O55" s="27" t="s">
        <v>31</v>
      </c>
      <c r="P55" s="27"/>
      <c r="Q55" s="29"/>
      <c r="R55" s="46"/>
    </row>
  </sheetData>
  <protectedRanges>
    <protectedRange password="CE28" sqref="C7:N11" name="区域2_1"/>
  </protectedRanges>
  <mergeCells count="23">
    <mergeCell ref="E17:F17"/>
    <mergeCell ref="E18:F18"/>
    <mergeCell ref="B53:L53"/>
    <mergeCell ref="A7:A11"/>
    <mergeCell ref="L15:N18"/>
    <mergeCell ref="A6:B6"/>
    <mergeCell ref="A12:B12"/>
    <mergeCell ref="A13:B13"/>
    <mergeCell ref="E15:F15"/>
    <mergeCell ref="E16:F16"/>
    <mergeCell ref="A4:B4"/>
    <mergeCell ref="C4:G4"/>
    <mergeCell ref="I4:J4"/>
    <mergeCell ref="K4:R4"/>
    <mergeCell ref="A5:B5"/>
    <mergeCell ref="A1:R1"/>
    <mergeCell ref="A2:R2"/>
    <mergeCell ref="A3:B3"/>
    <mergeCell ref="C3:D3"/>
    <mergeCell ref="F3:G3"/>
    <mergeCell ref="H3:I3"/>
    <mergeCell ref="K3:L3"/>
    <mergeCell ref="M3:R3"/>
  </mergeCells>
  <phoneticPr fontId="18" type="noConversion"/>
  <conditionalFormatting sqref="C12:P12">
    <cfRule type="cellIs" dxfId="1" priority="1" stopIfTrue="1" operator="notBetween">
      <formula>$G$15</formula>
      <formula>$G$16</formula>
    </cfRule>
  </conditionalFormatting>
  <conditionalFormatting sqref="C13:P13">
    <cfRule type="cellIs" dxfId="0" priority="2" stopIfTrue="1" operator="notBetween">
      <formula>$G$17</formula>
      <formula>$G$18</formula>
    </cfRule>
  </conditionalFormatting>
  <pageMargins left="0.25" right="0.25" top="0.75" bottom="0.75" header="0.3" footer="0.3"/>
  <pageSetup scale="68" fitToWidth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8"/>
  <sheetViews>
    <sheetView workbookViewId="0">
      <selection activeCell="B2" sqref="B2:B8"/>
    </sheetView>
  </sheetViews>
  <sheetFormatPr defaultColWidth="9" defaultRowHeight="14" x14ac:dyDescent="0.3"/>
  <sheetData>
    <row r="2" spans="2:2" x14ac:dyDescent="0.3">
      <c r="B2">
        <v>2.0499999999999998</v>
      </c>
    </row>
    <row r="3" spans="2:2" x14ac:dyDescent="0.3">
      <c r="B3">
        <v>2.0699999999999998</v>
      </c>
    </row>
    <row r="4" spans="2:2" x14ac:dyDescent="0.3">
      <c r="B4">
        <v>2.06</v>
      </c>
    </row>
    <row r="5" spans="2:2" x14ac:dyDescent="0.3">
      <c r="B5">
        <v>2.04</v>
      </c>
    </row>
    <row r="6" spans="2:2" x14ac:dyDescent="0.3">
      <c r="B6">
        <v>2.0699999999999998</v>
      </c>
    </row>
    <row r="7" spans="2:2" x14ac:dyDescent="0.3">
      <c r="B7">
        <v>2.0699999999999998</v>
      </c>
    </row>
    <row r="8" spans="2:2" x14ac:dyDescent="0.3">
      <c r="B8">
        <f>AVERAGE(B2:B7)</f>
        <v>2.06</v>
      </c>
    </row>
  </sheetData>
  <phoneticPr fontId="18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2_1" rangeCreator="" othersAccessPermission="edit"/>
  </rangeList>
  <rangeList sheetStid="2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yuh</cp:lastModifiedBy>
  <cp:lastPrinted>2022-11-09T00:51:00Z</cp:lastPrinted>
  <dcterms:created xsi:type="dcterms:W3CDTF">2015-06-05T18:19:00Z</dcterms:created>
  <dcterms:modified xsi:type="dcterms:W3CDTF">2022-11-12T10:25:38Z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2D3891C69AE2474DAF87F2DCE500AFE3</vt:lpwstr>
  </property>
  <property fmtid="{D5CDD505-2E9C-101B-9397-08002B2CF9AE}" pid="3" name="KSOProductBuildVer">
    <vt:lpwstr>2052-11.1.0.12598</vt:lpwstr>
  </property>
</Properties>
</file>