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17" windowHeight="5340" activeTab="1"/>
  </bookViews>
  <sheets>
    <sheet name="1A" sheetId="16" r:id="rId1"/>
    <sheet name="1B" sheetId="17" r:id="rId2"/>
  </sheets>
  <externalReferences>
    <externalReference r:id="rId3"/>
  </externalReferences>
  <definedNames>
    <definedName name="_xlnm.Print_Titles" localSheetId="0">'1A'!$1:$2</definedName>
  </definedNames>
  <calcPr calcId="144525"/>
</workbook>
</file>

<file path=xl/sharedStrings.xml><?xml version="1.0" encoding="utf-8"?>
<sst xmlns="http://schemas.openxmlformats.org/spreadsheetml/2006/main" count="62" uniqueCount="55">
  <si>
    <t>表观密度称重测量过程监视统计记录表</t>
  </si>
  <si>
    <r>
      <rPr>
        <sz val="12"/>
        <rFont val="宋体"/>
        <charset val="134"/>
      </rPr>
      <t>测量过程名称：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表观密度称重测量过程</t>
    </r>
  </si>
  <si>
    <r>
      <t>被测参数：</t>
    </r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测量范围：(10-20)</t>
    </r>
    <r>
      <rPr>
        <sz val="12"/>
        <rFont val="Times New Roman"/>
        <charset val="134"/>
      </rPr>
      <t xml:space="preserve"> g  </t>
    </r>
    <r>
      <rPr>
        <sz val="12"/>
        <rFont val="宋体"/>
        <charset val="134"/>
      </rPr>
      <t>，</t>
    </r>
  </si>
  <si>
    <t xml:space="preserve">测量仪器：电子天平   测量范围0-210g， 最大允许误差是±0.005g  </t>
  </si>
  <si>
    <r>
      <rPr>
        <sz val="12"/>
        <rFont val="宋体"/>
        <charset val="134"/>
      </rPr>
      <t>监视方法：统计技术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核查标准：</t>
    </r>
    <r>
      <rPr>
        <sz val="12"/>
        <rFont val="Times New Roman"/>
        <charset val="134"/>
      </rPr>
      <t>20g</t>
    </r>
    <r>
      <rPr>
        <sz val="12"/>
        <rFont val="宋体"/>
        <charset val="134"/>
      </rPr>
      <t>标准砝码</t>
    </r>
    <r>
      <rPr>
        <sz val="12"/>
        <rFont val="Times New Roman"/>
        <charset val="134"/>
      </rPr>
      <t xml:space="preserve">        </t>
    </r>
  </si>
  <si>
    <t>序号</t>
  </si>
  <si>
    <t>核查</t>
  </si>
  <si>
    <t>观察记录（g）</t>
  </si>
  <si>
    <t>R</t>
  </si>
  <si>
    <t>日期</t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</si>
  <si>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1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</si>
  <si>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2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</si>
  <si>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3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</si>
  <si>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4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</si>
  <si>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5</t>
    </r>
  </si>
  <si>
    <t>2022.3.05</t>
  </si>
  <si>
    <t>2022.3.25</t>
  </si>
  <si>
    <t>2022.4.05</t>
  </si>
  <si>
    <t>2022.4.21</t>
  </si>
  <si>
    <t xml:space="preserve">                  </t>
  </si>
  <si>
    <t xml:space="preserve">                          </t>
  </si>
  <si>
    <t>2022.5.07</t>
  </si>
  <si>
    <t>2022.5.20</t>
  </si>
  <si>
    <t>2022.6.05</t>
  </si>
  <si>
    <t xml:space="preserve">                        </t>
  </si>
  <si>
    <t>2022.6.18</t>
  </si>
  <si>
    <t>2022.7.02</t>
  </si>
  <si>
    <t>2022.7.16</t>
  </si>
  <si>
    <t>2022.7.30</t>
  </si>
  <si>
    <t>2022.8.15</t>
  </si>
  <si>
    <t>2022.8.22</t>
  </si>
  <si>
    <t xml:space="preserve"> </t>
  </si>
  <si>
    <t>查表得:</t>
  </si>
  <si>
    <r>
      <rPr>
        <sz val="12"/>
        <rFont val="宋体"/>
        <charset val="134"/>
      </rPr>
      <t>A</t>
    </r>
    <r>
      <rPr>
        <vertAlign val="subscript"/>
        <sz val="12"/>
        <rFont val="宋体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</si>
  <si>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</si>
  <si>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3=</t>
    </r>
  </si>
  <si>
    <t>--</t>
  </si>
  <si>
    <t>控制图计算：</t>
  </si>
  <si>
    <r>
      <rPr>
        <sz val="12"/>
        <rFont val="宋体"/>
        <charset val="134"/>
      </rPr>
      <t>中心线</t>
    </r>
    <r>
      <rPr>
        <sz val="12"/>
        <rFont val="Times New Roman"/>
        <charset val="134"/>
      </rPr>
      <t xml:space="preserve"> </t>
    </r>
  </si>
  <si>
    <t xml:space="preserve">  CL=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</si>
  <si>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</si>
  <si>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</si>
  <si>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</si>
  <si>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</si>
  <si>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</si>
  <si>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</si>
  <si>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监视结果评价：</t>
    </r>
  </si>
  <si>
    <t xml:space="preserve">    均值、极差控制图状态正常，产品表观密度称重测量过程中未出现非正常变异，
能满足生产工艺要求。</t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</si>
  <si>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核查人员：</t>
    </r>
    <r>
      <rPr>
        <sz val="12"/>
        <rFont val="Times New Roman"/>
        <charset val="134"/>
      </rPr>
      <t xml:space="preserve"> </t>
    </r>
  </si>
  <si>
    <t>控制图</t>
  </si>
  <si>
    <t>UCL=20.0024</t>
  </si>
  <si>
    <t>CL=20.0009</t>
  </si>
  <si>
    <t>LCL=19.9993</t>
  </si>
  <si>
    <t>UCL=0.0058</t>
  </si>
  <si>
    <t>CL=0.0027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</si>
</sst>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176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0"/>
    <numFmt numFmtId="178" formatCode="0.0000_ "/>
    <numFmt numFmtId="179" formatCode="0.00_);[Red]\(0.00\)"/>
    <numFmt numFmtId="44" formatCode="_ &quot;￥&quot;* #,##0.00_ ;_ &quot;￥&quot;* \-#,##0.00_ ;_ &quot;￥&quot;* &quot;-&quot;??_ ;_ @_ "/>
    <numFmt numFmtId="180" formatCode="0.0000_);[Red]\(0.0000\)"/>
    <numFmt numFmtId="181" formatCode="0.000_ "/>
  </numFmts>
  <fonts count="34">
    <font>
      <sz val="12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sz val="20"/>
      <name val="Times New Roman"/>
      <charset val="134"/>
    </font>
    <font>
      <sz val="14"/>
      <name val="宋体"/>
      <charset val="134"/>
    </font>
    <font>
      <b/>
      <sz val="18"/>
      <name val="宋体"/>
      <charset val="134"/>
    </font>
    <font>
      <sz val="18"/>
      <name val="Times New Roman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0.5"/>
      <name val="Times New Roman"/>
      <charset val="134"/>
    </font>
    <font>
      <i/>
      <sz val="16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vertAlign val="subscript"/>
      <sz val="12"/>
      <name val="Times New Roman"/>
      <charset val="134"/>
    </font>
    <font>
      <vertAlign val="subscript"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10" borderId="1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6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8" fillId="21" borderId="15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74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0" xfId="0" applyFont="1"/>
    <xf numFmtId="0" fontId="0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Font="1" applyBorder="1" applyAlignment="1">
      <alignment horizontal="left" indent="1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178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176" fontId="8" fillId="0" borderId="5" xfId="0" applyNumberFormat="1" applyFont="1" applyBorder="1" applyAlignment="1">
      <alignment horizontal="center" wrapText="1"/>
    </xf>
    <xf numFmtId="0" fontId="0" fillId="0" borderId="6" xfId="0" applyFont="1" applyBorder="1" applyAlignment="1"/>
    <xf numFmtId="178" fontId="0" fillId="0" borderId="7" xfId="0" applyNumberFormat="1" applyFont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0" fontId="0" fillId="0" borderId="7" xfId="0" applyFont="1" applyBorder="1" applyAlignment="1"/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right" vertical="center"/>
    </xf>
    <xf numFmtId="0" fontId="0" fillId="0" borderId="8" xfId="0" applyFont="1" applyBorder="1" applyAlignment="1">
      <alignment horizontal="left" vertical="center"/>
    </xf>
    <xf numFmtId="0" fontId="9" fillId="0" borderId="0" xfId="0" applyFont="1" applyAlignme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0" fillId="0" borderId="0" xfId="0" applyNumberFormat="1" applyFont="1" applyBorder="1" applyAlignment="1">
      <alignment horizontal="left" vertical="center"/>
    </xf>
    <xf numFmtId="0" fontId="10" fillId="0" borderId="0" xfId="0" applyFont="1"/>
    <xf numFmtId="178" fontId="0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8" fontId="8" fillId="0" borderId="0" xfId="0" applyNumberFormat="1" applyFont="1" applyAlignment="1">
      <alignment vertical="center"/>
    </xf>
    <xf numFmtId="0" fontId="9" fillId="0" borderId="0" xfId="0" applyFont="1" applyAlignment="1">
      <alignment horizontal="right"/>
    </xf>
    <xf numFmtId="0" fontId="4" fillId="0" borderId="0" xfId="0" applyFont="1" applyBorder="1"/>
    <xf numFmtId="179" fontId="0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180" fontId="0" fillId="0" borderId="0" xfId="0" applyNumberFormat="1" applyFont="1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81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181" fontId="8" fillId="0" borderId="0" xfId="0" applyNumberFormat="1" applyFont="1" applyBorder="1" applyAlignment="1">
      <alignment horizontal="center" wrapText="1"/>
    </xf>
    <xf numFmtId="181" fontId="8" fillId="0" borderId="0" xfId="0" applyNumberFormat="1" applyFont="1" applyBorder="1" applyAlignment="1">
      <alignment horizontal="center" vertical="top" wrapText="1"/>
    </xf>
    <xf numFmtId="176" fontId="8" fillId="0" borderId="2" xfId="0" applyNumberFormat="1" applyFont="1" applyBorder="1" applyAlignment="1">
      <alignment horizontal="center" wrapText="1"/>
    </xf>
    <xf numFmtId="176" fontId="8" fillId="0" borderId="2" xfId="0" applyNumberFormat="1" applyFont="1" applyBorder="1" applyAlignment="1">
      <alignment horizontal="center" vertical="top" wrapText="1"/>
    </xf>
    <xf numFmtId="0" fontId="0" fillId="0" borderId="9" xfId="0" applyFont="1" applyBorder="1" applyAlignment="1"/>
    <xf numFmtId="0" fontId="0" fillId="0" borderId="5" xfId="0" applyFont="1" applyBorder="1" applyAlignment="1"/>
    <xf numFmtId="0" fontId="0" fillId="0" borderId="8" xfId="0" applyFont="1" applyBorder="1" applyAlignment="1" quotePrefix="1">
      <alignment horizontal="left" vertical="center"/>
    </xf>
    <xf numFmtId="0" fontId="0" fillId="0" borderId="0" xfId="0" applyFont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4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极差控制图</a:t>
            </a:r>
            <a:endParaRPr lang="zh-CN" alt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06976"/>
        <c:axId val="50230400"/>
      </c:lineChart>
      <c:catAx>
        <c:axId val="5020697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  <a:endParaRPr lang="zh-CN" altLang="en-US" sz="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50230400"/>
        <c:crosses val="autoZero"/>
        <c:auto val="1"/>
        <c:lblAlgn val="ctr"/>
        <c:lblOffset val="100"/>
        <c:tickLblSkip val="1"/>
        <c:noMultiLvlLbl val="0"/>
      </c:catAx>
      <c:valAx>
        <c:axId val="502304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极差值</a:t>
                </a:r>
                <a:endParaRPr lang="zh-CN" alt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50206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均值控制图</a:t>
            </a:r>
            <a:endParaRPr lang="zh-CN" alt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32448"/>
        <c:axId val="76634752"/>
      </c:lineChart>
      <c:catAx>
        <c:axId val="76632448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  <a:endParaRPr lang="zh-CN" altLang="en-US" sz="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6634752"/>
        <c:crosses val="autoZero"/>
        <c:auto val="1"/>
        <c:lblAlgn val="ctr"/>
        <c:lblOffset val="100"/>
        <c:tickLblSkip val="1"/>
        <c:noMultiLvlLbl val="0"/>
      </c:catAx>
      <c:valAx>
        <c:axId val="766347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平均值</a:t>
                </a:r>
                <a:endParaRPr lang="zh-CN" alt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6632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400" b="0"/>
              <a:t>均值控制图</a:t>
            </a:r>
            <a:endParaRPr lang="zh-CN" altLang="en-US" sz="1400" b="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878223361614682"/>
          <c:y val="0.222112259890958"/>
          <c:w val="0.893228482098652"/>
          <c:h val="0.535653701182089"/>
        </c:manualLayout>
      </c:layout>
      <c:lineChart>
        <c:grouping val="standard"/>
        <c:varyColors val="0"/>
        <c:ser>
          <c:idx val="1"/>
          <c:order val="1"/>
          <c:tx>
            <c:strRef>
              <c:f>"均值"</c:f>
              <c:strCache>
                <c:ptCount val="1"/>
                <c:pt idx="0">
                  <c:v>均值</c:v>
                </c:pt>
              </c:strCache>
            </c:strRef>
          </c:tx>
          <c:marker>
            <c:symbol val="none"/>
          </c:marker>
          <c:dLbls>
            <c:delete val="1"/>
          </c:dLbls>
          <c:val>
            <c:numRef>
              <c:f>'1A'!$H$9:$H$21</c:f>
              <c:numCache>
                <c:formatCode>0.0000_ </c:formatCode>
                <c:ptCount val="13"/>
                <c:pt idx="0">
                  <c:v>20.0018</c:v>
                </c:pt>
                <c:pt idx="1">
                  <c:v>20.001</c:v>
                </c:pt>
                <c:pt idx="2">
                  <c:v>20.0008</c:v>
                </c:pt>
                <c:pt idx="3">
                  <c:v>20.0012</c:v>
                </c:pt>
                <c:pt idx="4">
                  <c:v>20.0012</c:v>
                </c:pt>
                <c:pt idx="5">
                  <c:v>20.0008</c:v>
                </c:pt>
                <c:pt idx="6">
                  <c:v>20.001</c:v>
                </c:pt>
                <c:pt idx="7">
                  <c:v>20</c:v>
                </c:pt>
                <c:pt idx="8">
                  <c:v>20.0012</c:v>
                </c:pt>
                <c:pt idx="9">
                  <c:v>20.0004</c:v>
                </c:pt>
                <c:pt idx="10">
                  <c:v>20.0002</c:v>
                </c:pt>
                <c:pt idx="11">
                  <c:v>19.9998</c:v>
                </c:pt>
                <c:pt idx="12">
                  <c:v>20.0002</c:v>
                </c:pt>
              </c:numCache>
            </c:numRef>
          </c:val>
          <c:smooth val="0"/>
        </c:ser>
        <c:ser>
          <c:idx val="0"/>
          <c:order val="0"/>
          <c:marker>
            <c:symbol val="none"/>
          </c:marker>
          <c:dLbls>
            <c:delete val="1"/>
          </c:dLbls>
          <c:val>
            <c:numRef>
              <c:f>'[1]1A'!$H$10:$H$20</c:f>
              <c:numCache>
                <c:formatCode>General</c:formatCode>
                <c:ptCount val="11"/>
                <c:pt idx="0">
                  <c:v>50.0004</c:v>
                </c:pt>
                <c:pt idx="1">
                  <c:v>50.0006</c:v>
                </c:pt>
                <c:pt idx="2">
                  <c:v>50.0004</c:v>
                </c:pt>
                <c:pt idx="3">
                  <c:v>50.0006</c:v>
                </c:pt>
                <c:pt idx="4">
                  <c:v>50.0004</c:v>
                </c:pt>
                <c:pt idx="5">
                  <c:v>50.0006</c:v>
                </c:pt>
                <c:pt idx="6">
                  <c:v>50.0004</c:v>
                </c:pt>
                <c:pt idx="7">
                  <c:v>50.0006</c:v>
                </c:pt>
                <c:pt idx="8">
                  <c:v>50.0004</c:v>
                </c:pt>
                <c:pt idx="9">
                  <c:v>50.0006</c:v>
                </c:pt>
                <c:pt idx="10">
                  <c:v>50.0004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87140608"/>
        <c:axId val="87150592"/>
      </c:lineChart>
      <c:catAx>
        <c:axId val="871406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87150592"/>
        <c:crosses val="autoZero"/>
        <c:auto val="1"/>
        <c:lblAlgn val="ctr"/>
        <c:lblOffset val="100"/>
        <c:noMultiLvlLbl val="0"/>
      </c:catAx>
      <c:valAx>
        <c:axId val="87150592"/>
        <c:scaling>
          <c:orientation val="minMax"/>
          <c:max val="20.003"/>
          <c:min val="19.998"/>
        </c:scaling>
        <c:delete val="0"/>
        <c:axPos val="l"/>
        <c:majorGridlines/>
        <c:numFmt formatCode="0.0000_ 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871406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极差控制图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699334644048833"/>
          <c:y val="0.167084100618207"/>
          <c:w val="0.916970761997243"/>
          <c:h val="0.71574876057159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'1A'!$I$9:$I$21</c:f>
              <c:numCache>
                <c:formatCode>0.000_ </c:formatCode>
                <c:ptCount val="13"/>
                <c:pt idx="0">
                  <c:v>0.00199999999999889</c:v>
                </c:pt>
                <c:pt idx="1">
                  <c:v>0.00400000000000134</c:v>
                </c:pt>
                <c:pt idx="2">
                  <c:v>0.00300000000000011</c:v>
                </c:pt>
                <c:pt idx="3">
                  <c:v>0.00199999999999889</c:v>
                </c:pt>
                <c:pt idx="4">
                  <c:v>0.00300000000000011</c:v>
                </c:pt>
                <c:pt idx="5">
                  <c:v>0.00100000000000122</c:v>
                </c:pt>
                <c:pt idx="6">
                  <c:v>0.00400000000000134</c:v>
                </c:pt>
                <c:pt idx="7">
                  <c:v>0.00200000000000244</c:v>
                </c:pt>
                <c:pt idx="8">
                  <c:v>0.00300000000000011</c:v>
                </c:pt>
                <c:pt idx="9">
                  <c:v>0.00200000000000244</c:v>
                </c:pt>
                <c:pt idx="10">
                  <c:v>0.00399999999999778</c:v>
                </c:pt>
                <c:pt idx="11">
                  <c:v>0.00399999999999778</c:v>
                </c:pt>
                <c:pt idx="12">
                  <c:v>0.00300000000000011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462287896"/>
        <c:axId val="462288224"/>
      </c:lineChart>
      <c:catAx>
        <c:axId val="462287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62288224"/>
        <c:crosses val="autoZero"/>
        <c:auto val="1"/>
        <c:lblAlgn val="ctr"/>
        <c:lblOffset val="100"/>
        <c:noMultiLvlLbl val="0"/>
      </c:catAx>
      <c:valAx>
        <c:axId val="462288224"/>
        <c:scaling>
          <c:orientation val="minMax"/>
          <c:max val="0.00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62287896"/>
        <c:crosses val="autoZero"/>
        <c:crossBetween val="between"/>
        <c:majorUnit val="0.00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2.jpeg"/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7" Type="http://schemas.openxmlformats.org/officeDocument/2006/relationships/image" Target="../media/image9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295275</xdr:colOff>
      <xdr:row>24</xdr:row>
      <xdr:rowOff>47625</xdr:rowOff>
    </xdr:from>
    <xdr:to>
      <xdr:col>5</xdr:col>
      <xdr:colOff>561975</xdr:colOff>
      <xdr:row>24</xdr:row>
      <xdr:rowOff>247650</xdr:rowOff>
    </xdr:to>
    <xdr:pic>
      <xdr:nvPicPr>
        <xdr:cNvPr id="19689" name="Picture 3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783965" y="7045325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31</xdr:row>
      <xdr:rowOff>47625</xdr:rowOff>
    </xdr:from>
    <xdr:to>
      <xdr:col>2</xdr:col>
      <xdr:colOff>390525</xdr:colOff>
      <xdr:row>31</xdr:row>
      <xdr:rowOff>285750</xdr:rowOff>
    </xdr:to>
    <xdr:pic>
      <xdr:nvPicPr>
        <xdr:cNvPr id="19690" name="Picture 7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616075" y="978217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8</xdr:col>
      <xdr:colOff>598805</xdr:colOff>
      <xdr:row>37</xdr:row>
      <xdr:rowOff>9525</xdr:rowOff>
    </xdr:to>
    <xdr:graphicFrame>
      <xdr:nvGraphicFramePr>
        <xdr:cNvPr id="19691" name="图表 11"/>
        <xdr:cNvGraphicFramePr>
          <a:graphicFrameLocks noChangeAspect="1"/>
        </xdr:cNvGraphicFramePr>
      </xdr:nvGraphicFramePr>
      <xdr:xfrm>
        <a:off x="0" y="12649200"/>
        <a:ext cx="588391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37</xdr:row>
      <xdr:rowOff>0</xdr:rowOff>
    </xdr:from>
    <xdr:to>
      <xdr:col>9</xdr:col>
      <xdr:colOff>9525</xdr:colOff>
      <xdr:row>37</xdr:row>
      <xdr:rowOff>9525</xdr:rowOff>
    </xdr:to>
    <xdr:graphicFrame>
      <xdr:nvGraphicFramePr>
        <xdr:cNvPr id="19692" name="图表 12"/>
        <xdr:cNvGraphicFramePr>
          <a:graphicFrameLocks noChangeAspect="1"/>
        </xdr:cNvGraphicFramePr>
      </xdr:nvGraphicFramePr>
      <xdr:xfrm>
        <a:off x="19050" y="12649200"/>
        <a:ext cx="587438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212271</xdr:colOff>
          <xdr:row>6</xdr:row>
          <xdr:rowOff>87086</xdr:rowOff>
        </xdr:from>
        <xdr:to>
          <xdr:col>7</xdr:col>
          <xdr:colOff>440871</xdr:colOff>
          <xdr:row>7</xdr:row>
          <xdr:rowOff>97971</xdr:rowOff>
        </xdr:to>
        <xdr:sp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4898390" y="2039620"/>
              <a:ext cx="228600" cy="3060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24</xdr:row>
          <xdr:rowOff>0</xdr:rowOff>
        </xdr:from>
        <xdr:to>
          <xdr:col>0</xdr:col>
          <xdr:colOff>734786</xdr:colOff>
          <xdr:row>25</xdr:row>
          <xdr:rowOff>21771</xdr:rowOff>
        </xdr:to>
        <xdr:sp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457200" y="6997700"/>
              <a:ext cx="277495" cy="3009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125186</xdr:colOff>
          <xdr:row>27</xdr:row>
          <xdr:rowOff>21771</xdr:rowOff>
        </xdr:from>
        <xdr:to>
          <xdr:col>2</xdr:col>
          <xdr:colOff>391886</xdr:colOff>
          <xdr:row>28</xdr:row>
          <xdr:rowOff>27214</xdr:rowOff>
        </xdr:to>
        <xdr:sp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1664970" y="8146415"/>
              <a:ext cx="266700" cy="3003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59871</xdr:colOff>
          <xdr:row>28</xdr:row>
          <xdr:rowOff>97971</xdr:rowOff>
        </xdr:from>
        <xdr:to>
          <xdr:col>3</xdr:col>
          <xdr:colOff>21771</xdr:colOff>
          <xdr:row>28</xdr:row>
          <xdr:rowOff>457200</xdr:rowOff>
        </xdr:to>
        <xdr:sp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1599565" y="8517890"/>
              <a:ext cx="560705" cy="3594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59871</xdr:colOff>
          <xdr:row>29</xdr:row>
          <xdr:rowOff>48986</xdr:rowOff>
        </xdr:from>
        <xdr:to>
          <xdr:col>3</xdr:col>
          <xdr:colOff>21771</xdr:colOff>
          <xdr:row>30</xdr:row>
          <xdr:rowOff>10886</xdr:rowOff>
        </xdr:to>
        <xdr:sp>
          <xdr:nvSpPr>
            <xdr:cNvPr id="19462" name="Object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599565" y="8935720"/>
              <a:ext cx="56070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114300</xdr:rowOff>
        </xdr:from>
        <xdr:to>
          <xdr:col>2</xdr:col>
          <xdr:colOff>429986</xdr:colOff>
          <xdr:row>33</xdr:row>
          <xdr:rowOff>0</xdr:rowOff>
        </xdr:to>
        <xdr:sp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1577975" y="10172700"/>
              <a:ext cx="39179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26</xdr:row>
          <xdr:rowOff>97971</xdr:rowOff>
        </xdr:from>
        <xdr:to>
          <xdr:col>0</xdr:col>
          <xdr:colOff>685800</xdr:colOff>
          <xdr:row>26</xdr:row>
          <xdr:rowOff>440871</xdr:rowOff>
        </xdr:to>
        <xdr:sp>
          <xdr:nvSpPr>
            <xdr:cNvPr id="19465" name="Object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533400" y="7746365"/>
              <a:ext cx="1524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48986</xdr:colOff>
          <xdr:row>33</xdr:row>
          <xdr:rowOff>59871</xdr:rowOff>
        </xdr:from>
        <xdr:to>
          <xdr:col>2</xdr:col>
          <xdr:colOff>555171</xdr:colOff>
          <xdr:row>33</xdr:row>
          <xdr:rowOff>364671</xdr:rowOff>
        </xdr:to>
        <xdr:sp>
          <xdr:nvSpPr>
            <xdr:cNvPr id="19466" name="Object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1588770" y="10508615"/>
              <a:ext cx="50609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332740</xdr:colOff>
      <xdr:row>36</xdr:row>
      <xdr:rowOff>152400</xdr:rowOff>
    </xdr:from>
    <xdr:to>
      <xdr:col>6</xdr:col>
      <xdr:colOff>529590</xdr:colOff>
      <xdr:row>36</xdr:row>
      <xdr:rowOff>604520</xdr:rowOff>
    </xdr:to>
    <xdr:pic>
      <xdr:nvPicPr>
        <xdr:cNvPr id="3" name="图片 1" descr="94f75172d53f94678ae2b4593c542a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821430" y="12172950"/>
          <a:ext cx="795655" cy="452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88900</xdr:colOff>
      <xdr:row>3</xdr:row>
      <xdr:rowOff>19050</xdr:rowOff>
    </xdr:from>
    <xdr:to>
      <xdr:col>12</xdr:col>
      <xdr:colOff>39914</xdr:colOff>
      <xdr:row>16</xdr:row>
      <xdr:rowOff>80282</xdr:rowOff>
    </xdr:to>
    <xdr:graphicFrame>
      <xdr:nvGraphicFramePr>
        <xdr:cNvPr id="7" name="图表 6"/>
        <xdr:cNvGraphicFramePr/>
      </xdr:nvGraphicFramePr>
      <xdr:xfrm>
        <a:off x="88900" y="1066800"/>
        <a:ext cx="7967345" cy="26612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52705</xdr:colOff>
      <xdr:row>6</xdr:row>
      <xdr:rowOff>157480</xdr:rowOff>
    </xdr:from>
    <xdr:to>
      <xdr:col>12</xdr:col>
      <xdr:colOff>122555</xdr:colOff>
      <xdr:row>6</xdr:row>
      <xdr:rowOff>157480</xdr:rowOff>
    </xdr:to>
    <xdr:sp>
      <xdr:nvSpPr>
        <xdr:cNvPr id="20612" name="Line 132"/>
        <xdr:cNvSpPr>
          <a:spLocks noChangeShapeType="1"/>
        </xdr:cNvSpPr>
      </xdr:nvSpPr>
      <xdr:spPr>
        <a:xfrm>
          <a:off x="738505" y="1805305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95250</xdr:colOff>
      <xdr:row>11</xdr:row>
      <xdr:rowOff>95885</xdr:rowOff>
    </xdr:from>
    <xdr:to>
      <xdr:col>12</xdr:col>
      <xdr:colOff>155575</xdr:colOff>
      <xdr:row>11</xdr:row>
      <xdr:rowOff>95885</xdr:rowOff>
    </xdr:to>
    <xdr:sp>
      <xdr:nvSpPr>
        <xdr:cNvPr id="20613" name="Line 133"/>
        <xdr:cNvSpPr>
          <a:spLocks noChangeShapeType="1"/>
        </xdr:cNvSpPr>
      </xdr:nvSpPr>
      <xdr:spPr>
        <a:xfrm>
          <a:off x="781050" y="2743835"/>
          <a:ext cx="7391400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95885</xdr:colOff>
      <xdr:row>9</xdr:row>
      <xdr:rowOff>6985</xdr:rowOff>
    </xdr:from>
    <xdr:to>
      <xdr:col>12</xdr:col>
      <xdr:colOff>194310</xdr:colOff>
      <xdr:row>9</xdr:row>
      <xdr:rowOff>6985</xdr:rowOff>
    </xdr:to>
    <xdr:sp>
      <xdr:nvSpPr>
        <xdr:cNvPr id="20614" name="Line 134"/>
        <xdr:cNvSpPr>
          <a:spLocks noChangeShapeType="1"/>
        </xdr:cNvSpPr>
      </xdr:nvSpPr>
      <xdr:spPr>
        <a:xfrm>
          <a:off x="781685" y="2254885"/>
          <a:ext cx="7429500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  <xdr:twoCellAnchor>
    <xdr:from>
      <xdr:col>0</xdr:col>
      <xdr:colOff>74295</xdr:colOff>
      <xdr:row>17</xdr:row>
      <xdr:rowOff>40005</xdr:rowOff>
    </xdr:from>
    <xdr:to>
      <xdr:col>11</xdr:col>
      <xdr:colOff>460738</xdr:colOff>
      <xdr:row>29</xdr:row>
      <xdr:rowOff>78105</xdr:rowOff>
    </xdr:to>
    <xdr:graphicFrame>
      <xdr:nvGraphicFramePr>
        <xdr:cNvPr id="12" name="图表 11"/>
        <xdr:cNvGraphicFramePr/>
      </xdr:nvGraphicFramePr>
      <xdr:xfrm>
        <a:off x="74295" y="3775710"/>
        <a:ext cx="7929880" cy="22510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615950</xdr:colOff>
      <xdr:row>22</xdr:row>
      <xdr:rowOff>26035</xdr:rowOff>
    </xdr:from>
    <xdr:to>
      <xdr:col>12</xdr:col>
      <xdr:colOff>0</xdr:colOff>
      <xdr:row>22</xdr:row>
      <xdr:rowOff>26035</xdr:rowOff>
    </xdr:to>
    <xdr:sp>
      <xdr:nvSpPr>
        <xdr:cNvPr id="9" name="Line 132"/>
        <xdr:cNvSpPr>
          <a:spLocks noChangeShapeType="1"/>
        </xdr:cNvSpPr>
      </xdr:nvSpPr>
      <xdr:spPr>
        <a:xfrm>
          <a:off x="615950" y="4574540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0</xdr:col>
      <xdr:colOff>544195</xdr:colOff>
      <xdr:row>25</xdr:row>
      <xdr:rowOff>55880</xdr:rowOff>
    </xdr:from>
    <xdr:to>
      <xdr:col>11</xdr:col>
      <xdr:colOff>429895</xdr:colOff>
      <xdr:row>25</xdr:row>
      <xdr:rowOff>55880</xdr:rowOff>
    </xdr:to>
    <xdr:sp>
      <xdr:nvSpPr>
        <xdr:cNvPr id="10" name="Line 134"/>
        <xdr:cNvSpPr>
          <a:spLocks noChangeShapeType="1"/>
        </xdr:cNvSpPr>
      </xdr:nvSpPr>
      <xdr:spPr>
        <a:xfrm>
          <a:off x="544195" y="5204460"/>
          <a:ext cx="7429500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556;&#27743;&#38663;&#32438;\&#30005;&#23376;&#22825;&#24179;&#27979;&#37327;&#36807;&#31243;\&#30005;&#23376;&#22825;&#24179;&#27979;&#37327;&#36807;&#31243;\&#26497;&#24046;&#25511;&#21046;&#2227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A"/>
      <sheetName val="1B"/>
    </sheetNames>
    <sheetDataSet>
      <sheetData sheetId="0">
        <row r="10">
          <cell r="H10">
            <v>50.0004</v>
          </cell>
        </row>
        <row r="11">
          <cell r="H11">
            <v>50.0006</v>
          </cell>
        </row>
        <row r="12">
          <cell r="H12">
            <v>50.0004</v>
          </cell>
        </row>
        <row r="13">
          <cell r="H13">
            <v>50.0006</v>
          </cell>
        </row>
        <row r="14">
          <cell r="H14">
            <v>50.0004</v>
          </cell>
        </row>
        <row r="15">
          <cell r="H15">
            <v>50.0006</v>
          </cell>
        </row>
        <row r="16">
          <cell r="H16">
            <v>50.0004</v>
          </cell>
        </row>
        <row r="17">
          <cell r="H17">
            <v>50.0006</v>
          </cell>
        </row>
        <row r="18">
          <cell r="H18">
            <v>50.0004</v>
          </cell>
        </row>
        <row r="19">
          <cell r="H19">
            <v>50.0006</v>
          </cell>
        </row>
        <row r="20">
          <cell r="H20">
            <v>50.0004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image" Target="../media/image5.emf"/><Relationship Id="rId8" Type="http://schemas.openxmlformats.org/officeDocument/2006/relationships/oleObject" Target="../embeddings/oleObject4.bin"/><Relationship Id="rId7" Type="http://schemas.openxmlformats.org/officeDocument/2006/relationships/oleObject" Target="../embeddings/oleObject3.bin"/><Relationship Id="rId6" Type="http://schemas.openxmlformats.org/officeDocument/2006/relationships/image" Target="../media/image4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7" Type="http://schemas.openxmlformats.org/officeDocument/2006/relationships/image" Target="../media/image9.emf"/><Relationship Id="rId16" Type="http://schemas.openxmlformats.org/officeDocument/2006/relationships/oleObject" Target="../embeddings/oleObject8.bin"/><Relationship Id="rId15" Type="http://schemas.openxmlformats.org/officeDocument/2006/relationships/image" Target="../media/image8.emf"/><Relationship Id="rId14" Type="http://schemas.openxmlformats.org/officeDocument/2006/relationships/oleObject" Target="../embeddings/oleObject7.bin"/><Relationship Id="rId13" Type="http://schemas.openxmlformats.org/officeDocument/2006/relationships/image" Target="../media/image7.emf"/><Relationship Id="rId12" Type="http://schemas.openxmlformats.org/officeDocument/2006/relationships/oleObject" Target="../embeddings/oleObject6.bin"/><Relationship Id="rId11" Type="http://schemas.openxmlformats.org/officeDocument/2006/relationships/image" Target="../media/image6.emf"/><Relationship Id="rId10" Type="http://schemas.openxmlformats.org/officeDocument/2006/relationships/oleObject" Target="../embeddings/oleObject5.bin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37"/>
  <sheetViews>
    <sheetView topLeftCell="A28" workbookViewId="0">
      <selection activeCell="D10" sqref="D10"/>
    </sheetView>
  </sheetViews>
  <sheetFormatPr defaultColWidth="9" defaultRowHeight="15.75"/>
  <cols>
    <col min="1" max="1" width="10" style="1" customWidth="1"/>
    <col min="2" max="2" width="10.2083333333333" style="1" customWidth="1"/>
    <col min="3" max="3" width="7.85833333333333" style="1" customWidth="1"/>
    <col min="4" max="4" width="9.85833333333333" style="1" customWidth="1"/>
    <col min="5" max="9" width="7.85833333333333" style="1" customWidth="1"/>
    <col min="10" max="16384" width="9" style="1"/>
  </cols>
  <sheetData>
    <row r="1" ht="21.75" customHeight="1" spans="1:9">
      <c r="A1" s="10"/>
      <c r="B1" s="10"/>
      <c r="C1" s="10"/>
      <c r="D1" s="10"/>
      <c r="E1" s="10"/>
      <c r="F1" s="10"/>
      <c r="G1" s="10"/>
      <c r="H1" s="10"/>
      <c r="I1" s="10"/>
    </row>
    <row r="2" ht="29.25" customHeight="1" spans="1:9">
      <c r="A2" s="11" t="s">
        <v>0</v>
      </c>
      <c r="B2" s="12"/>
      <c r="C2" s="12"/>
      <c r="D2" s="12"/>
      <c r="E2" s="12"/>
      <c r="F2" s="12"/>
      <c r="G2" s="12"/>
      <c r="H2" s="12"/>
      <c r="I2" s="12"/>
    </row>
    <row r="3" ht="24" customHeight="1" spans="1:9">
      <c r="A3" s="13" t="s">
        <v>1</v>
      </c>
      <c r="B3" s="13"/>
      <c r="C3" s="13"/>
      <c r="D3" s="13"/>
      <c r="E3" s="13"/>
      <c r="F3" s="14"/>
      <c r="G3" s="15"/>
      <c r="H3" s="15"/>
      <c r="I3" s="15"/>
    </row>
    <row r="4" ht="24" customHeight="1" spans="1:9">
      <c r="A4" s="13" t="s">
        <v>2</v>
      </c>
      <c r="B4" s="13"/>
      <c r="C4" s="13"/>
      <c r="D4" s="13"/>
      <c r="E4" s="13"/>
      <c r="F4" s="13"/>
      <c r="G4" s="13"/>
      <c r="H4" s="13"/>
      <c r="I4" s="13"/>
    </row>
    <row r="5" ht="30.75" customHeight="1" spans="1:9">
      <c r="A5" s="16" t="s">
        <v>3</v>
      </c>
      <c r="B5" s="13"/>
      <c r="C5" s="13"/>
      <c r="D5" s="13"/>
      <c r="E5" s="13"/>
      <c r="F5" s="13"/>
      <c r="G5" s="13"/>
      <c r="H5" s="13"/>
      <c r="I5" s="13"/>
    </row>
    <row r="6" ht="24" customHeight="1" spans="1:9">
      <c r="A6" s="17" t="s">
        <v>4</v>
      </c>
      <c r="B6" s="18"/>
      <c r="C6" s="18"/>
      <c r="D6" s="18"/>
      <c r="E6" s="18"/>
      <c r="F6" s="18"/>
      <c r="G6" s="18"/>
      <c r="H6" s="15"/>
      <c r="I6" s="15"/>
    </row>
    <row r="7" ht="23.25" customHeight="1" spans="1:9">
      <c r="A7" s="19" t="s">
        <v>5</v>
      </c>
      <c r="B7" s="20" t="s">
        <v>6</v>
      </c>
      <c r="C7" s="20" t="s">
        <v>7</v>
      </c>
      <c r="D7" s="20"/>
      <c r="E7" s="20"/>
      <c r="F7" s="20"/>
      <c r="G7" s="20"/>
      <c r="H7" s="21"/>
      <c r="I7" s="64" t="s">
        <v>8</v>
      </c>
    </row>
    <row r="8" ht="22" customHeight="1" spans="1:9">
      <c r="A8" s="22"/>
      <c r="B8" s="23" t="s">
        <v>9</v>
      </c>
      <c r="C8" s="24" t="s">
        <v>10</v>
      </c>
      <c r="D8" s="24" t="s">
        <v>11</v>
      </c>
      <c r="E8" s="24" t="s">
        <v>12</v>
      </c>
      <c r="F8" s="24" t="s">
        <v>13</v>
      </c>
      <c r="G8" s="24" t="s">
        <v>14</v>
      </c>
      <c r="H8" s="25"/>
      <c r="I8" s="65"/>
    </row>
    <row r="9" s="7" customFormat="1" ht="22" customHeight="1" spans="1:12">
      <c r="A9" s="26">
        <v>1</v>
      </c>
      <c r="B9" s="27" t="s">
        <v>15</v>
      </c>
      <c r="C9" s="28">
        <v>20.002</v>
      </c>
      <c r="D9" s="28">
        <v>20.002</v>
      </c>
      <c r="E9" s="28">
        <v>20.001</v>
      </c>
      <c r="F9" s="28">
        <v>20.001</v>
      </c>
      <c r="G9" s="28">
        <v>20.003</v>
      </c>
      <c r="H9" s="29">
        <f>SUM(C9:G9)/5</f>
        <v>20.0018</v>
      </c>
      <c r="I9" s="66">
        <f>MAX(C9:G9)-MIN(C9:G9)</f>
        <v>0.00199999999999889</v>
      </c>
      <c r="K9" s="67"/>
      <c r="L9" s="68"/>
    </row>
    <row r="10" s="7" customFormat="1" ht="22" customHeight="1" spans="1:12">
      <c r="A10" s="26">
        <v>2</v>
      </c>
      <c r="B10" s="27" t="s">
        <v>16</v>
      </c>
      <c r="C10" s="28">
        <v>20.001</v>
      </c>
      <c r="D10" s="28">
        <v>19.999</v>
      </c>
      <c r="E10" s="28">
        <v>20.001</v>
      </c>
      <c r="F10" s="28">
        <v>20.003</v>
      </c>
      <c r="G10" s="28">
        <v>20.001</v>
      </c>
      <c r="H10" s="29">
        <f t="shared" ref="H10:H21" si="0">SUM(C10:G10)/5</f>
        <v>20.001</v>
      </c>
      <c r="I10" s="66">
        <f t="shared" ref="I10:I21" si="1">MAX(C10:G10)-MIN(C10:G10)</f>
        <v>0.00400000000000134</v>
      </c>
      <c r="K10" s="67"/>
      <c r="L10" s="68"/>
    </row>
    <row r="11" s="7" customFormat="1" ht="22" customHeight="1" spans="1:12">
      <c r="A11" s="26">
        <v>3</v>
      </c>
      <c r="B11" s="27" t="s">
        <v>17</v>
      </c>
      <c r="C11" s="28">
        <v>20.002</v>
      </c>
      <c r="D11" s="28">
        <v>20</v>
      </c>
      <c r="E11" s="28">
        <v>20.002</v>
      </c>
      <c r="F11" s="28">
        <v>20.001</v>
      </c>
      <c r="G11" s="28">
        <v>19.999</v>
      </c>
      <c r="H11" s="29">
        <f t="shared" si="0"/>
        <v>20.0008</v>
      </c>
      <c r="I11" s="66">
        <f t="shared" si="1"/>
        <v>0.00300000000000011</v>
      </c>
      <c r="K11" s="67"/>
      <c r="L11" s="68"/>
    </row>
    <row r="12" s="7" customFormat="1" ht="22" customHeight="1" spans="1:12">
      <c r="A12" s="26">
        <v>4</v>
      </c>
      <c r="B12" s="27" t="s">
        <v>18</v>
      </c>
      <c r="C12" s="28">
        <v>20</v>
      </c>
      <c r="D12" s="28">
        <v>20.002</v>
      </c>
      <c r="E12" s="28">
        <v>20.002</v>
      </c>
      <c r="F12" s="28">
        <v>20.001</v>
      </c>
      <c r="G12" s="28">
        <v>20.001</v>
      </c>
      <c r="H12" s="29">
        <f t="shared" si="0"/>
        <v>20.0012</v>
      </c>
      <c r="I12" s="66">
        <f t="shared" si="1"/>
        <v>0.00199999999999889</v>
      </c>
      <c r="K12" s="67" t="s">
        <v>19</v>
      </c>
      <c r="L12" s="68" t="s">
        <v>20</v>
      </c>
    </row>
    <row r="13" s="7" customFormat="1" ht="22" customHeight="1" spans="1:12">
      <c r="A13" s="30">
        <v>5</v>
      </c>
      <c r="B13" s="27" t="s">
        <v>21</v>
      </c>
      <c r="C13" s="28">
        <v>20.003</v>
      </c>
      <c r="D13" s="28">
        <v>20.002</v>
      </c>
      <c r="E13" s="28">
        <v>20.001</v>
      </c>
      <c r="F13" s="28">
        <v>20</v>
      </c>
      <c r="G13" s="28">
        <v>20</v>
      </c>
      <c r="H13" s="29">
        <f t="shared" si="0"/>
        <v>20.0012</v>
      </c>
      <c r="I13" s="66">
        <f t="shared" si="1"/>
        <v>0.00300000000000011</v>
      </c>
      <c r="K13" s="67"/>
      <c r="L13" s="68"/>
    </row>
    <row r="14" s="7" customFormat="1" ht="22" customHeight="1" spans="1:12">
      <c r="A14" s="30">
        <v>6</v>
      </c>
      <c r="B14" s="27" t="s">
        <v>22</v>
      </c>
      <c r="C14" s="28">
        <v>20.001</v>
      </c>
      <c r="D14" s="28">
        <v>20.001</v>
      </c>
      <c r="E14" s="28">
        <v>20</v>
      </c>
      <c r="F14" s="28">
        <v>20.001</v>
      </c>
      <c r="G14" s="28">
        <v>20.001</v>
      </c>
      <c r="H14" s="29">
        <f t="shared" si="0"/>
        <v>20.0008</v>
      </c>
      <c r="I14" s="66">
        <f t="shared" si="1"/>
        <v>0.00100000000000122</v>
      </c>
      <c r="K14" s="67"/>
      <c r="L14" s="68"/>
    </row>
    <row r="15" s="7" customFormat="1" ht="22" customHeight="1" spans="1:12">
      <c r="A15" s="30">
        <v>7</v>
      </c>
      <c r="B15" s="27" t="s">
        <v>23</v>
      </c>
      <c r="C15" s="28">
        <v>20.002</v>
      </c>
      <c r="D15" s="28">
        <v>20.003</v>
      </c>
      <c r="E15" s="28">
        <v>19.999</v>
      </c>
      <c r="F15" s="28">
        <v>20.001</v>
      </c>
      <c r="G15" s="28">
        <v>20</v>
      </c>
      <c r="H15" s="29">
        <f t="shared" si="0"/>
        <v>20.001</v>
      </c>
      <c r="I15" s="66">
        <f t="shared" si="1"/>
        <v>0.00400000000000134</v>
      </c>
      <c r="K15" s="67" t="s">
        <v>24</v>
      </c>
      <c r="L15" s="68"/>
    </row>
    <row r="16" s="7" customFormat="1" ht="22" customHeight="1" spans="1:12">
      <c r="A16" s="30">
        <v>8</v>
      </c>
      <c r="B16" s="27" t="s">
        <v>25</v>
      </c>
      <c r="C16" s="28">
        <v>20.001</v>
      </c>
      <c r="D16" s="28">
        <v>19.999</v>
      </c>
      <c r="E16" s="28">
        <v>20</v>
      </c>
      <c r="F16" s="28">
        <v>20.001</v>
      </c>
      <c r="G16" s="28">
        <v>19.999</v>
      </c>
      <c r="H16" s="29">
        <f t="shared" si="0"/>
        <v>20</v>
      </c>
      <c r="I16" s="66">
        <f t="shared" si="1"/>
        <v>0.00200000000000244</v>
      </c>
      <c r="K16" s="67"/>
      <c r="L16" s="69"/>
    </row>
    <row r="17" s="7" customFormat="1" ht="22" customHeight="1" spans="1:12">
      <c r="A17" s="30">
        <v>9</v>
      </c>
      <c r="B17" s="27" t="s">
        <v>26</v>
      </c>
      <c r="C17" s="28">
        <v>20</v>
      </c>
      <c r="D17" s="28">
        <v>20.003</v>
      </c>
      <c r="E17" s="28">
        <v>20.001</v>
      </c>
      <c r="F17" s="28">
        <v>20.002</v>
      </c>
      <c r="G17" s="28">
        <v>20</v>
      </c>
      <c r="H17" s="29">
        <f t="shared" si="0"/>
        <v>20.0012</v>
      </c>
      <c r="I17" s="66">
        <f t="shared" si="1"/>
        <v>0.00300000000000011</v>
      </c>
      <c r="K17" s="67"/>
      <c r="L17" s="68"/>
    </row>
    <row r="18" s="7" customFormat="1" ht="22" customHeight="1" spans="1:12">
      <c r="A18" s="30">
        <v>10</v>
      </c>
      <c r="B18" s="27" t="s">
        <v>27</v>
      </c>
      <c r="C18" s="28">
        <v>20.001</v>
      </c>
      <c r="D18" s="28">
        <v>19.999</v>
      </c>
      <c r="E18" s="28">
        <v>20</v>
      </c>
      <c r="F18" s="28">
        <v>20.001</v>
      </c>
      <c r="G18" s="28">
        <v>20.001</v>
      </c>
      <c r="H18" s="29">
        <f t="shared" si="0"/>
        <v>20.0004</v>
      </c>
      <c r="I18" s="66">
        <f t="shared" si="1"/>
        <v>0.00200000000000244</v>
      </c>
      <c r="K18" s="67"/>
      <c r="L18" s="68"/>
    </row>
    <row r="19" s="7" customFormat="1" ht="22" customHeight="1" spans="1:12">
      <c r="A19" s="30">
        <v>11</v>
      </c>
      <c r="B19" s="27" t="s">
        <v>28</v>
      </c>
      <c r="C19" s="28">
        <v>19.998</v>
      </c>
      <c r="D19" s="28">
        <v>20</v>
      </c>
      <c r="E19" s="28">
        <v>20.002</v>
      </c>
      <c r="F19" s="28">
        <v>20.001</v>
      </c>
      <c r="G19" s="28">
        <v>20</v>
      </c>
      <c r="H19" s="29">
        <f t="shared" si="0"/>
        <v>20.0002</v>
      </c>
      <c r="I19" s="66">
        <f t="shared" si="1"/>
        <v>0.00399999999999778</v>
      </c>
      <c r="K19" s="67"/>
      <c r="L19" s="68"/>
    </row>
    <row r="20" s="7" customFormat="1" ht="22" customHeight="1" spans="1:12">
      <c r="A20" s="30">
        <v>12</v>
      </c>
      <c r="B20" s="27" t="s">
        <v>29</v>
      </c>
      <c r="C20" s="28">
        <v>20.002</v>
      </c>
      <c r="D20" s="28">
        <v>19.999</v>
      </c>
      <c r="E20" s="28">
        <v>19.998</v>
      </c>
      <c r="F20" s="28">
        <v>20.001</v>
      </c>
      <c r="G20" s="28">
        <v>19.999</v>
      </c>
      <c r="H20" s="29">
        <f t="shared" si="0"/>
        <v>19.9998</v>
      </c>
      <c r="I20" s="66">
        <f t="shared" si="1"/>
        <v>0.00399999999999778</v>
      </c>
      <c r="K20" s="67"/>
      <c r="L20" s="68"/>
    </row>
    <row r="21" s="7" customFormat="1" ht="22" customHeight="1" spans="1:12">
      <c r="A21" s="30">
        <v>13</v>
      </c>
      <c r="B21" s="27" t="s">
        <v>30</v>
      </c>
      <c r="C21" s="28">
        <v>20.002</v>
      </c>
      <c r="D21" s="28">
        <v>20.001</v>
      </c>
      <c r="E21" s="28">
        <v>19.999</v>
      </c>
      <c r="F21" s="28">
        <v>19.999</v>
      </c>
      <c r="G21" s="28">
        <v>20</v>
      </c>
      <c r="H21" s="29">
        <f t="shared" si="0"/>
        <v>20.0002</v>
      </c>
      <c r="I21" s="66">
        <f t="shared" si="1"/>
        <v>0.00300000000000011</v>
      </c>
      <c r="K21" s="67"/>
      <c r="L21" s="68"/>
    </row>
    <row r="22" s="7" customFormat="1" ht="22" customHeight="1" spans="1:12">
      <c r="A22" s="30" t="s">
        <v>31</v>
      </c>
      <c r="B22" s="31"/>
      <c r="C22" s="30"/>
      <c r="D22" s="30"/>
      <c r="E22" s="30"/>
      <c r="F22" s="30"/>
      <c r="G22" s="30"/>
      <c r="H22" s="32"/>
      <c r="I22" s="70"/>
      <c r="K22" s="67"/>
      <c r="L22" s="68"/>
    </row>
    <row r="23" s="7" customFormat="1" ht="22" customHeight="1" spans="1:12">
      <c r="A23" s="30"/>
      <c r="B23" s="31"/>
      <c r="C23" s="30"/>
      <c r="D23" s="30"/>
      <c r="E23" s="30"/>
      <c r="F23" s="30"/>
      <c r="G23" s="30"/>
      <c r="H23" s="32"/>
      <c r="I23" s="70"/>
      <c r="K23" s="67"/>
      <c r="L23" s="68"/>
    </row>
    <row r="24" s="7" customFormat="1" ht="22" customHeight="1" spans="1:12">
      <c r="A24" s="30"/>
      <c r="B24" s="31"/>
      <c r="C24" s="30"/>
      <c r="D24" s="30"/>
      <c r="E24" s="30"/>
      <c r="F24" s="30"/>
      <c r="G24" s="30"/>
      <c r="H24" s="32"/>
      <c r="I24" s="71"/>
      <c r="K24" s="67"/>
      <c r="L24" s="68"/>
    </row>
    <row r="25" s="7" customFormat="1" ht="22" customHeight="1" spans="1:9">
      <c r="A25" s="33"/>
      <c r="B25" s="34">
        <f>AVERAGE(H9:H19)</f>
        <v>20.0008727272727</v>
      </c>
      <c r="C25" s="35"/>
      <c r="D25" s="35"/>
      <c r="E25" s="35"/>
      <c r="F25" s="36"/>
      <c r="G25" s="37">
        <f>AVERAGE(I9:I19)</f>
        <v>0.00272727272727315</v>
      </c>
      <c r="H25" s="38"/>
      <c r="I25" s="72"/>
    </row>
    <row r="26" s="7" customFormat="1" ht="29.25" customHeight="1" spans="1:9">
      <c r="A26" s="39" t="s">
        <v>32</v>
      </c>
      <c r="B26" s="40"/>
      <c r="C26" s="41" t="s">
        <v>33</v>
      </c>
      <c r="D26" s="42">
        <v>0.577</v>
      </c>
      <c r="E26" s="41" t="s">
        <v>34</v>
      </c>
      <c r="F26" s="42">
        <v>2.115</v>
      </c>
      <c r="G26" s="41" t="s">
        <v>35</v>
      </c>
      <c r="H26" s="74" t="s">
        <v>36</v>
      </c>
      <c r="I26" s="73"/>
    </row>
    <row r="27" ht="37.5" customHeight="1" spans="1:9">
      <c r="A27" s="43"/>
      <c r="B27" s="44" t="s">
        <v>37</v>
      </c>
      <c r="C27" s="45"/>
      <c r="D27" s="7"/>
      <c r="E27" s="7"/>
      <c r="F27" s="7"/>
      <c r="G27" s="7"/>
      <c r="H27" s="7"/>
      <c r="I27" s="7"/>
    </row>
    <row r="28" ht="23.25" customHeight="1" spans="1:9">
      <c r="A28" s="46" t="s">
        <v>38</v>
      </c>
      <c r="B28" s="47" t="s">
        <v>39</v>
      </c>
      <c r="C28" s="48"/>
      <c r="D28" s="49">
        <f>SUM(B25)</f>
        <v>20.0008727272727</v>
      </c>
      <c r="E28" s="50"/>
      <c r="F28" s="7"/>
      <c r="G28" s="7"/>
      <c r="H28" s="7"/>
      <c r="I28" s="7"/>
    </row>
    <row r="29" ht="36.75" customHeight="1" spans="1:9">
      <c r="A29" s="46" t="s">
        <v>40</v>
      </c>
      <c r="B29" s="47" t="s">
        <v>41</v>
      </c>
      <c r="C29" s="48"/>
      <c r="D29" s="51">
        <f>SUM(D28+D26*G25)</f>
        <v>20.0024463636364</v>
      </c>
      <c r="E29" s="50"/>
      <c r="F29" s="52"/>
      <c r="G29" s="52"/>
      <c r="H29" s="53"/>
      <c r="I29" s="53"/>
    </row>
    <row r="30" ht="27" customHeight="1" spans="1:9">
      <c r="A30" s="46" t="s">
        <v>42</v>
      </c>
      <c r="B30" s="47" t="s">
        <v>43</v>
      </c>
      <c r="D30" s="51">
        <f>SUM(B25-D26*G25)</f>
        <v>19.9992990909091</v>
      </c>
      <c r="E30" s="50"/>
      <c r="F30" s="54"/>
      <c r="G30" s="54"/>
      <c r="H30" s="54"/>
      <c r="I30" s="7"/>
    </row>
    <row r="31" ht="39.75" customHeight="1" spans="1:9">
      <c r="A31" s="55" t="s">
        <v>8</v>
      </c>
      <c r="B31" s="56" t="s">
        <v>37</v>
      </c>
      <c r="D31" s="57"/>
      <c r="E31" s="7"/>
      <c r="F31" s="7"/>
      <c r="G31" s="7"/>
      <c r="H31" s="7"/>
      <c r="I31" s="7"/>
    </row>
    <row r="32" ht="25.5" customHeight="1" spans="1:9">
      <c r="A32" s="58" t="s">
        <v>44</v>
      </c>
      <c r="B32" s="59" t="s">
        <v>45</v>
      </c>
      <c r="D32" s="60">
        <f>SUM(G25)</f>
        <v>0.00272727272727315</v>
      </c>
      <c r="E32" s="50"/>
      <c r="F32" s="7"/>
      <c r="G32" s="7"/>
      <c r="H32" s="7"/>
      <c r="I32" s="7"/>
    </row>
    <row r="33" ht="30.75" customHeight="1" spans="1:9">
      <c r="A33" s="46" t="s">
        <v>40</v>
      </c>
      <c r="B33" s="47" t="s">
        <v>41</v>
      </c>
      <c r="D33" s="60">
        <f>SUM(F26*G25)</f>
        <v>0.00576818181818272</v>
      </c>
      <c r="E33" s="50"/>
      <c r="F33" s="37"/>
      <c r="G33" s="7"/>
      <c r="H33" s="53"/>
      <c r="I33" s="53"/>
    </row>
    <row r="34" ht="29.25" customHeight="1" spans="1:9">
      <c r="A34" s="46" t="s">
        <v>42</v>
      </c>
      <c r="B34" s="47" t="s">
        <v>43</v>
      </c>
      <c r="D34" s="75" t="s">
        <v>36</v>
      </c>
      <c r="E34" s="50"/>
      <c r="F34" s="7"/>
      <c r="G34" s="7"/>
      <c r="H34" s="53"/>
      <c r="I34" s="53"/>
    </row>
    <row r="35" ht="48" customHeight="1" spans="1:9">
      <c r="A35" s="61" t="s">
        <v>46</v>
      </c>
      <c r="B35" s="9"/>
      <c r="C35" s="9"/>
      <c r="D35" s="9"/>
      <c r="E35" s="9"/>
      <c r="F35" s="9"/>
      <c r="G35" s="9"/>
      <c r="H35" s="9"/>
      <c r="I35" s="9"/>
    </row>
    <row r="36" ht="46.5" customHeight="1" spans="1:9">
      <c r="A36" s="62" t="s">
        <v>47</v>
      </c>
      <c r="B36" s="62"/>
      <c r="C36" s="62"/>
      <c r="D36" s="62"/>
      <c r="E36" s="62"/>
      <c r="F36" s="62"/>
      <c r="G36" s="62"/>
      <c r="H36" s="62"/>
      <c r="I36" s="62"/>
    </row>
    <row r="37" ht="49.5" customHeight="1" spans="2:9">
      <c r="B37" s="63" t="s">
        <v>48</v>
      </c>
      <c r="C37" s="63"/>
      <c r="D37" s="63"/>
      <c r="E37" s="63"/>
      <c r="F37" s="63"/>
      <c r="G37" s="63"/>
      <c r="H37" s="63"/>
      <c r="I37" s="63"/>
    </row>
  </sheetData>
  <mergeCells count="17">
    <mergeCell ref="A1:I1"/>
    <mergeCell ref="A2:I2"/>
    <mergeCell ref="A3:F3"/>
    <mergeCell ref="A4:I4"/>
    <mergeCell ref="A5:I5"/>
    <mergeCell ref="C7:G7"/>
    <mergeCell ref="A26:B26"/>
    <mergeCell ref="B27:C27"/>
    <mergeCell ref="H29:I29"/>
    <mergeCell ref="H33:I33"/>
    <mergeCell ref="H34:I34"/>
    <mergeCell ref="A35:I35"/>
    <mergeCell ref="A36:I36"/>
    <mergeCell ref="B37:I37"/>
    <mergeCell ref="A7:A8"/>
    <mergeCell ref="H7:H8"/>
    <mergeCell ref="I7:I8"/>
  </mergeCells>
  <pageMargins left="0.904166666666667" right="0.747916666666667" top="0.984027777777778" bottom="0.707638888888889" header="0.511805555555556" footer="0.511805555555556"/>
  <pageSetup paperSize="9" orientation="portrait"/>
  <headerFooter alignWithMargins="0"/>
  <drawing r:id="rId1"/>
  <legacyDrawing r:id="rId2"/>
  <oleObjects>
    <mc:AlternateContent xmlns:mc="http://schemas.openxmlformats.org/markup-compatibility/2006">
      <mc:Choice Requires="x14">
        <oleObject shapeId="19457" progId="Equation.3" r:id="rId3">
          <objectPr defaultSize="0" r:id="rId4">
            <anchor moveWithCells="1" sizeWithCells="1">
              <from>
                <xdr:col>7</xdr:col>
                <xdr:colOff>212090</xdr:colOff>
                <xdr:row>6</xdr:row>
                <xdr:rowOff>86995</xdr:rowOff>
              </from>
              <to>
                <xdr:col>7</xdr:col>
                <xdr:colOff>440690</xdr:colOff>
                <xdr:row>7</xdr:row>
                <xdr:rowOff>97790</xdr:rowOff>
              </to>
            </anchor>
          </objectPr>
        </oleObject>
      </mc:Choice>
      <mc:Fallback>
        <oleObject shapeId="19457" progId="Equation.3" r:id="rId3"/>
      </mc:Fallback>
    </mc:AlternateContent>
    <mc:AlternateContent xmlns:mc="http://schemas.openxmlformats.org/markup-compatibility/2006">
      <mc:Choice Requires="x14">
        <oleObject shapeId="19458" progId="Equation.3" r:id="rId5">
          <objectPr defaultSize="0" r:id="rId6">
            <anchor moveWithCells="1">
              <from>
                <xdr:col>0</xdr:col>
                <xdr:colOff>457200</xdr:colOff>
                <xdr:row>24</xdr:row>
                <xdr:rowOff>0</xdr:rowOff>
              </from>
              <to>
                <xdr:col>0</xdr:col>
                <xdr:colOff>734695</xdr:colOff>
                <xdr:row>25</xdr:row>
                <xdr:rowOff>21590</xdr:rowOff>
              </to>
            </anchor>
          </objectPr>
        </oleObject>
      </mc:Choice>
      <mc:Fallback>
        <oleObject shapeId="19458" progId="Equation.3" r:id="rId5"/>
      </mc:Fallback>
    </mc:AlternateContent>
    <mc:AlternateContent xmlns:mc="http://schemas.openxmlformats.org/markup-compatibility/2006">
      <mc:Choice Requires="x14">
        <oleObject shapeId="19460" progId="Equation.3" r:id="rId7">
          <objectPr defaultSize="0" r:id="rId6">
            <anchor moveWithCells="1">
              <from>
                <xdr:col>2</xdr:col>
                <xdr:colOff>125095</xdr:colOff>
                <xdr:row>27</xdr:row>
                <xdr:rowOff>21590</xdr:rowOff>
              </from>
              <to>
                <xdr:col>2</xdr:col>
                <xdr:colOff>391795</xdr:colOff>
                <xdr:row>28</xdr:row>
                <xdr:rowOff>26670</xdr:rowOff>
              </to>
            </anchor>
          </objectPr>
        </oleObject>
      </mc:Choice>
      <mc:Fallback>
        <oleObject shapeId="19460" progId="Equation.3" r:id="rId7"/>
      </mc:Fallback>
    </mc:AlternateContent>
    <mc:AlternateContent xmlns:mc="http://schemas.openxmlformats.org/markup-compatibility/2006">
      <mc:Choice Requires="x14">
        <oleObject shapeId="19461" progId="Equation.3" r:id="rId8">
          <objectPr defaultSize="0" r:id="rId9">
            <anchor moveWithCells="1">
              <from>
                <xdr:col>2</xdr:col>
                <xdr:colOff>59690</xdr:colOff>
                <xdr:row>28</xdr:row>
                <xdr:rowOff>97790</xdr:rowOff>
              </from>
              <to>
                <xdr:col>3</xdr:col>
                <xdr:colOff>21590</xdr:colOff>
                <xdr:row>28</xdr:row>
                <xdr:rowOff>457200</xdr:rowOff>
              </to>
            </anchor>
          </objectPr>
        </oleObject>
      </mc:Choice>
      <mc:Fallback>
        <oleObject shapeId="19461" progId="Equation.3" r:id="rId8"/>
      </mc:Fallback>
    </mc:AlternateContent>
    <mc:AlternateContent xmlns:mc="http://schemas.openxmlformats.org/markup-compatibility/2006">
      <mc:Choice Requires="x14">
        <oleObject shapeId="19462" progId="Equation.3" r:id="rId10">
          <objectPr defaultSize="0" r:id="rId11">
            <anchor moveWithCells="1">
              <from>
                <xdr:col>2</xdr:col>
                <xdr:colOff>59690</xdr:colOff>
                <xdr:row>29</xdr:row>
                <xdr:rowOff>48895</xdr:rowOff>
              </from>
              <to>
                <xdr:col>3</xdr:col>
                <xdr:colOff>21590</xdr:colOff>
                <xdr:row>30</xdr:row>
                <xdr:rowOff>10795</xdr:rowOff>
              </to>
            </anchor>
          </objectPr>
        </oleObject>
      </mc:Choice>
      <mc:Fallback>
        <oleObject shapeId="19462" progId="Equation.3" r:id="rId10"/>
      </mc:Fallback>
    </mc:AlternateContent>
    <mc:AlternateContent xmlns:mc="http://schemas.openxmlformats.org/markup-compatibility/2006">
      <mc:Choice Requires="x14">
        <oleObject shapeId="19464" progId="Equation.3" r:id="rId12">
          <objectPr defaultSize="0" r:id="rId13">
            <anchor moveWithCells="1">
              <from>
                <xdr:col>2</xdr:col>
                <xdr:colOff>38100</xdr:colOff>
                <xdr:row>32</xdr:row>
                <xdr:rowOff>114300</xdr:rowOff>
              </from>
              <to>
                <xdr:col>2</xdr:col>
                <xdr:colOff>429895</xdr:colOff>
                <xdr:row>33</xdr:row>
                <xdr:rowOff>0</xdr:rowOff>
              </to>
            </anchor>
          </objectPr>
        </oleObject>
      </mc:Choice>
      <mc:Fallback>
        <oleObject shapeId="19464" progId="Equation.3" r:id="rId12"/>
      </mc:Fallback>
    </mc:AlternateContent>
    <mc:AlternateContent xmlns:mc="http://schemas.openxmlformats.org/markup-compatibility/2006">
      <mc:Choice Requires="x14">
        <oleObject shapeId="19465" progId="Equation.3" r:id="rId14">
          <objectPr defaultSize="0" r:id="rId15">
            <anchor moveWithCells="1" sizeWithCells="1">
              <from>
                <xdr:col>0</xdr:col>
                <xdr:colOff>533400</xdr:colOff>
                <xdr:row>26</xdr:row>
                <xdr:rowOff>97790</xdr:rowOff>
              </from>
              <to>
                <xdr:col>0</xdr:col>
                <xdr:colOff>685800</xdr:colOff>
                <xdr:row>26</xdr:row>
                <xdr:rowOff>440690</xdr:rowOff>
              </to>
            </anchor>
          </objectPr>
        </oleObject>
      </mc:Choice>
      <mc:Fallback>
        <oleObject shapeId="19465" progId="Equation.3" r:id="rId14"/>
      </mc:Fallback>
    </mc:AlternateContent>
    <mc:AlternateContent xmlns:mc="http://schemas.openxmlformats.org/markup-compatibility/2006">
      <mc:Choice Requires="x14">
        <oleObject shapeId="19466" progId="Equation.3" r:id="rId16">
          <objectPr defaultSize="0" r:id="rId17">
            <anchor moveWithCells="1">
              <from>
                <xdr:col>2</xdr:col>
                <xdr:colOff>48895</xdr:colOff>
                <xdr:row>33</xdr:row>
                <xdr:rowOff>59690</xdr:rowOff>
              </from>
              <to>
                <xdr:col>2</xdr:col>
                <xdr:colOff>554990</xdr:colOff>
                <xdr:row>33</xdr:row>
                <xdr:rowOff>364490</xdr:rowOff>
              </to>
            </anchor>
          </objectPr>
        </oleObject>
      </mc:Choice>
      <mc:Fallback>
        <oleObject shapeId="19466" progId="Equation.3" r:id="rId1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25"/>
  <sheetViews>
    <sheetView tabSelected="1" topLeftCell="A10" workbookViewId="0">
      <selection activeCell="G34" sqref="G34"/>
    </sheetView>
  </sheetViews>
  <sheetFormatPr defaultColWidth="9" defaultRowHeight="15.75"/>
  <cols>
    <col min="12" max="12" width="6.20833333333333" customWidth="1"/>
    <col min="13" max="13" width="11.1416666666667" customWidth="1"/>
  </cols>
  <sheetData>
    <row r="1" ht="27.7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3" customHeight="1" spans="1:13">
      <c r="A2" s="3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21.75" customHeight="1" spans="1:13">
      <c r="A3" s="4"/>
      <c r="B3" s="4"/>
      <c r="C3" s="4"/>
      <c r="D3" s="4"/>
      <c r="E3" s="5"/>
      <c r="F3" s="5"/>
      <c r="G3" s="5"/>
      <c r="H3" s="5"/>
      <c r="I3" s="4"/>
      <c r="J3" s="4"/>
      <c r="K3" s="4"/>
      <c r="L3" s="4"/>
      <c r="M3" s="4"/>
    </row>
    <row r="5" spans="13:13">
      <c r="M5" s="7"/>
    </row>
    <row r="7" spans="13:13">
      <c r="M7" s="7" t="s">
        <v>50</v>
      </c>
    </row>
    <row r="8" spans="13:13">
      <c r="M8" s="1"/>
    </row>
    <row r="9" spans="13:13">
      <c r="M9" s="7"/>
    </row>
    <row r="10" spans="13:13">
      <c r="M10" s="8" t="s">
        <v>51</v>
      </c>
    </row>
    <row r="11" spans="13:13">
      <c r="M11" s="8"/>
    </row>
    <row r="14" spans="13:13">
      <c r="M14" s="7" t="s">
        <v>52</v>
      </c>
    </row>
    <row r="15" spans="13:13">
      <c r="M15" s="7"/>
    </row>
    <row r="17" ht="6.9" customHeight="1" spans="5:13">
      <c r="E17" s="5"/>
      <c r="F17" s="6"/>
      <c r="G17" s="6"/>
      <c r="H17" s="6"/>
      <c r="I17" s="6"/>
      <c r="M17" s="1"/>
    </row>
    <row r="19" ht="8.15" customHeight="1"/>
    <row r="20" ht="8.6" customHeight="1"/>
    <row r="21" spans="13:13">
      <c r="M21" s="7" t="s">
        <v>53</v>
      </c>
    </row>
    <row r="24" spans="13:13">
      <c r="M24" s="9" t="s">
        <v>54</v>
      </c>
    </row>
    <row r="25" spans="13:13">
      <c r="M25" s="1"/>
    </row>
  </sheetData>
  <mergeCells count="4">
    <mergeCell ref="A1:M1"/>
    <mergeCell ref="A2:M2"/>
    <mergeCell ref="E3:H3"/>
    <mergeCell ref="E17:I17"/>
  </mergeCells>
  <pageMargins left="0.984027777777778" right="0.471527777777778" top="0.590277777777778" bottom="0.432638888888889" header="0.511805555555556" footer="0.511805555555556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1A</vt:lpstr>
      <vt:lpstr>1B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kanshin</dc:creator>
  <cp:lastModifiedBy>win8</cp:lastModifiedBy>
  <dcterms:created xsi:type="dcterms:W3CDTF">1996-12-17T01:32:00Z</dcterms:created>
  <cp:lastPrinted>2018-04-29T09:53:00Z</cp:lastPrinted>
  <dcterms:modified xsi:type="dcterms:W3CDTF">2022-08-29T06:18:55Z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3B845D10E3294955A5B444DD4682AF4D</vt:lpwstr>
  </property>
</Properties>
</file>