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/>
  </bookViews>
  <sheets>
    <sheet name="1A" sheetId="16" r:id="rId1"/>
    <sheet name="Sheet1" sheetId="17" r:id="rId2"/>
  </sheets>
  <definedNames>
    <definedName name="_xlnm._FilterDatabase" localSheetId="0" hidden="1">'1A'!$A$4:$I$22</definedName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<sst xmlns="http://schemas.openxmlformats.org/spreadsheetml/2006/main" count="45" uniqueCount="33">
  <si>
    <t>尺寸测量用卡尺期间核查记录</t>
  </si>
  <si>
    <t>（      控制图）</t>
  </si>
  <si>
    <t>测量过程名称：尺寸测量用卡尺期间核查记录</t>
  </si>
  <si>
    <t>被测参数：长度尺寸         测量值：138mm     允差范围：±1.0mm</t>
  </si>
  <si>
    <t xml:space="preserve">测量仪器： 游标卡尺       测量范围：0-150mm  示值误差±0.02mm </t>
  </si>
  <si>
    <r>
      <rPr>
        <sz val="12"/>
        <rFont val="宋体"/>
        <charset val="134"/>
      </rPr>
      <t>监视方法：统计技术</t>
    </r>
    <r>
      <rPr>
        <sz val="10"/>
        <rFont val="Times New Roman"/>
        <charset val="134"/>
      </rPr>
      <t xml:space="preserve">         </t>
    </r>
  </si>
  <si>
    <t>核查标准：138mm的长度样品</t>
  </si>
  <si>
    <t>选用138mm长度的长度样品作为核查样品，间隔1个月定期核查游标卡尺，每次测量次数为2次，取均值。</t>
  </si>
  <si>
    <t>序号</t>
  </si>
  <si>
    <t>核查</t>
  </si>
  <si>
    <t>日期</t>
  </si>
  <si>
    <t>2022.1.6</t>
  </si>
  <si>
    <t>2022.2.5</t>
  </si>
  <si>
    <t>2022.3.5</t>
  </si>
  <si>
    <t>2022.4.6</t>
  </si>
  <si>
    <t>2022.5.6</t>
  </si>
  <si>
    <t>2022.6.7</t>
  </si>
  <si>
    <t>2022.7.7</t>
  </si>
  <si>
    <t>查表得:</t>
  </si>
  <si>
    <t>控制图计算：</t>
  </si>
  <si>
    <r>
      <rPr>
        <sz val="12"/>
        <rFont val="宋体"/>
        <charset val="134"/>
      </rPr>
      <t>中心线</t>
    </r>
    <r>
      <rPr>
        <sz val="10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</si>
  <si>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</si>
  <si>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</si>
  <si>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</si>
  <si>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</si>
  <si>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</si>
  <si>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R</t>
  </si>
  <si>
    <t>中心线</t>
  </si>
  <si>
    <t>CL=</t>
  </si>
  <si>
    <t>控制结果评价：     在控制限以内，过程稳定。</t>
  </si>
  <si>
    <t xml:space="preserve"> 在测量仪器两次校准之间可有尽量多次同类方式的测量，当没有异常结果的情况可在再作校准前绘制控制图，并分析和保存；当发现异常结果或审核认证需要时，可即时绘制控制图并分析。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</si>
  <si>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                      2022.7.7</t>
    </r>
  </si>
  <si>
    <t>平均数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</si>
</sst>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  <numFmt numFmtId="177" formatCode="0.00_);[Red]\(0.00\)"/>
    <numFmt numFmtId="178" formatCode="0.000_ "/>
    <numFmt numFmtId="179" formatCode="0.000_);[Red]\(0.000\)"/>
    <numFmt numFmtId="180" formatCode="0.0_ "/>
  </numFmts>
  <fonts count="33">
    <font>
      <sz val="12"/>
      <name val="宋体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.5"/>
      <name val="宋体"/>
      <charset val="134"/>
    </font>
    <font>
      <i/>
      <sz val="16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2" borderId="20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72"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vertical="center" inden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8" xfId="0" applyNumberFormat="1" applyFont="1" applyFill="1" applyBorder="1" applyAlignment="1" applyProtection="1">
      <alignment horizontal="center" vertical="center" wrapText="1"/>
    </xf>
    <xf numFmtId="177" fontId="1" fillId="0" borderId="9" xfId="0" applyNumberFormat="1" applyFont="1" applyFill="1" applyBorder="1" applyAlignment="1" applyProtection="1">
      <alignment horizontal="center" vertical="center" wrapText="1"/>
    </xf>
    <xf numFmtId="177" fontId="1" fillId="0" borderId="10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</xf>
    <xf numFmtId="177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right" vertical="center"/>
    </xf>
    <xf numFmtId="0" fontId="0" fillId="0" borderId="11" xfId="0" applyNumberFormat="1" applyFont="1" applyFill="1" applyBorder="1" applyAlignment="1" applyProtection="1">
      <alignment horizontal="left" vertical="center"/>
    </xf>
    <xf numFmtId="178" fontId="0" fillId="0" borderId="1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/>
    <xf numFmtId="177" fontId="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9" fontId="0" fillId="0" borderId="0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wrapText="1"/>
    </xf>
    <xf numFmtId="0" fontId="0" fillId="0" borderId="3" xfId="0" applyNumberFormat="1" applyFont="1" applyFill="1" applyBorder="1" applyAlignment="1" applyProtection="1"/>
    <xf numFmtId="180" fontId="1" fillId="0" borderId="2" xfId="0" applyNumberFormat="1" applyFont="1" applyFill="1" applyBorder="1" applyAlignment="1" applyProtection="1">
      <alignment horizontal="center" vertical="top" wrapText="1"/>
    </xf>
    <xf numFmtId="0" fontId="0" fillId="0" borderId="5" xfId="0" applyNumberFormat="1" applyFont="1" applyFill="1" applyBorder="1" applyAlignment="1" applyProtection="1"/>
    <xf numFmtId="0" fontId="0" fillId="0" borderId="12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平均数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Sheet1!$A$2:$A$8</c:f>
              <c:numCache>
                <c:formatCode>General</c:formatCode>
                <c:ptCount val="7"/>
                <c:pt idx="0">
                  <c:v>138</c:v>
                </c:pt>
                <c:pt idx="1">
                  <c:v>138.02</c:v>
                </c:pt>
                <c:pt idx="2">
                  <c:v>138.02</c:v>
                </c:pt>
                <c:pt idx="3">
                  <c:v>138</c:v>
                </c:pt>
                <c:pt idx="4">
                  <c:v>138</c:v>
                </c:pt>
                <c:pt idx="5">
                  <c:v>138.02</c:v>
                </c:pt>
                <c:pt idx="6">
                  <c:v>138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中心线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Sheet1!$B$2:$B$8</c:f>
              <c:numCache>
                <c:formatCode>General</c:formatCode>
                <c:ptCount val="7"/>
                <c:pt idx="0">
                  <c:v>138.008571428571</c:v>
                </c:pt>
                <c:pt idx="1">
                  <c:v>138.008571428571</c:v>
                </c:pt>
                <c:pt idx="2">
                  <c:v>138.008571428571</c:v>
                </c:pt>
                <c:pt idx="3">
                  <c:v>138.008571428571</c:v>
                </c:pt>
                <c:pt idx="4">
                  <c:v>138.008571428571</c:v>
                </c:pt>
                <c:pt idx="5">
                  <c:v>138.008571428571</c:v>
                </c:pt>
                <c:pt idx="6">
                  <c:v>138.008571428571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上控制线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Sheet1!$C$2:$C$8</c:f>
              <c:numCache>
                <c:formatCode>General</c:formatCode>
                <c:ptCount val="7"/>
                <c:pt idx="0">
                  <c:v>138.044038095238</c:v>
                </c:pt>
                <c:pt idx="1">
                  <c:v>138.044038095238</c:v>
                </c:pt>
                <c:pt idx="2">
                  <c:v>138.044038095238</c:v>
                </c:pt>
                <c:pt idx="3">
                  <c:v>138.044038095238</c:v>
                </c:pt>
                <c:pt idx="4">
                  <c:v>138.044038095238</c:v>
                </c:pt>
                <c:pt idx="5">
                  <c:v>138.044038095238</c:v>
                </c:pt>
                <c:pt idx="6">
                  <c:v>138.044038095238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下控制线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Sheet1!$D$2:$D$8</c:f>
              <c:numCache>
                <c:formatCode>General</c:formatCode>
                <c:ptCount val="7"/>
                <c:pt idx="0">
                  <c:v>137.973104761905</c:v>
                </c:pt>
                <c:pt idx="1">
                  <c:v>137.973104761905</c:v>
                </c:pt>
                <c:pt idx="2">
                  <c:v>137.973104761905</c:v>
                </c:pt>
                <c:pt idx="3">
                  <c:v>137.973104761905</c:v>
                </c:pt>
                <c:pt idx="4">
                  <c:v>137.973104761905</c:v>
                </c:pt>
                <c:pt idx="5">
                  <c:v>137.973104761905</c:v>
                </c:pt>
                <c:pt idx="6">
                  <c:v>137.973104761905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33208198"/>
        <c:axId val="169089035"/>
      </c:lineChart>
      <c:catAx>
        <c:axId val="73320819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9089035"/>
        <c:crosses val="autoZero"/>
        <c:auto val="1"/>
        <c:lblAlgn val="ctr"/>
        <c:lblOffset val="100"/>
        <c:noMultiLvlLbl val="0"/>
      </c:catAx>
      <c:valAx>
        <c:axId val="1690890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_);[Red]\(#,##0.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320819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平均数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Sheet1!$F$2:$F$8</c:f>
              <c:numCache>
                <c:formatCode>0.00_);[Red]\(0.00\)</c:formatCode>
                <c:ptCount val="7"/>
                <c:pt idx="1" c:formatCode="General">
                  <c:v>0.0200000000000102</c:v>
                </c:pt>
                <c:pt idx="2" c:formatCode="General">
                  <c:v>0</c:v>
                </c:pt>
                <c:pt idx="3" c:formatCode="General">
                  <c:v>0.0200000000000102</c:v>
                </c:pt>
                <c:pt idx="4" c:formatCode="General">
                  <c:v>0</c:v>
                </c:pt>
                <c:pt idx="5" c:formatCode="General">
                  <c:v>0.0200000000000102</c:v>
                </c:pt>
                <c:pt idx="6" c:formatCode="General">
                  <c:v>0.0200000000000102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中心线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Sheet1!$G$2:$G$8</c:f>
              <c:numCache>
                <c:formatCode>0.00_);[Red]\(0.00\)</c:formatCode>
                <c:ptCount val="7"/>
                <c:pt idx="1" c:formatCode="General">
                  <c:v>0.0133333333333402</c:v>
                </c:pt>
                <c:pt idx="2" c:formatCode="General">
                  <c:v>0.0133333333333402</c:v>
                </c:pt>
                <c:pt idx="3" c:formatCode="General">
                  <c:v>0.0133333333333402</c:v>
                </c:pt>
                <c:pt idx="4" c:formatCode="General">
                  <c:v>0.0133333333333402</c:v>
                </c:pt>
                <c:pt idx="5" c:formatCode="General">
                  <c:v>0.0133333333333402</c:v>
                </c:pt>
                <c:pt idx="6" c:formatCode="General">
                  <c:v>0.0133333333333402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Sheet1!$H$1</c:f>
              <c:strCache>
                <c:ptCount val="1"/>
                <c:pt idx="0">
                  <c:v>上控制线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Sheet1!$H$2:$H$8</c:f>
              <c:numCache>
                <c:formatCode>0.00_);[Red]\(0.00\)</c:formatCode>
                <c:ptCount val="7"/>
                <c:pt idx="1" c:formatCode="General">
                  <c:v>0.0435600000000223</c:v>
                </c:pt>
                <c:pt idx="2" c:formatCode="General">
                  <c:v>0.0435600000000223</c:v>
                </c:pt>
                <c:pt idx="3" c:formatCode="General">
                  <c:v>0.0435600000000223</c:v>
                </c:pt>
                <c:pt idx="4" c:formatCode="General">
                  <c:v>0.0435600000000223</c:v>
                </c:pt>
                <c:pt idx="5" c:formatCode="General">
                  <c:v>0.0435600000000223</c:v>
                </c:pt>
                <c:pt idx="6" c:formatCode="General">
                  <c:v>0.0435600000000223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Sheet1!$I$1</c:f>
              <c:strCache>
                <c:ptCount val="1"/>
                <c:pt idx="0">
                  <c:v>下控制线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Sheet1!$I$2:$I$8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96554301"/>
        <c:axId val="218371363"/>
      </c:lineChart>
      <c:catAx>
        <c:axId val="8965543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371363"/>
        <c:crosses val="autoZero"/>
        <c:auto val="1"/>
        <c:lblAlgn val="ctr"/>
        <c:lblOffset val="100"/>
        <c:noMultiLvlLbl val="0"/>
      </c:catAx>
      <c:valAx>
        <c:axId val="2183713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965543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平均数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Sheet1!$A$2:$A$8</c:f>
              <c:numCache>
                <c:formatCode>General</c:formatCode>
                <c:ptCount val="7"/>
                <c:pt idx="0">
                  <c:v>138</c:v>
                </c:pt>
                <c:pt idx="1">
                  <c:v>138.02</c:v>
                </c:pt>
                <c:pt idx="2">
                  <c:v>138.02</c:v>
                </c:pt>
                <c:pt idx="3">
                  <c:v>138</c:v>
                </c:pt>
                <c:pt idx="4">
                  <c:v>138</c:v>
                </c:pt>
                <c:pt idx="5">
                  <c:v>138.02</c:v>
                </c:pt>
                <c:pt idx="6">
                  <c:v>138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中心线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Sheet1!$B$2:$B$8</c:f>
              <c:numCache>
                <c:formatCode>General</c:formatCode>
                <c:ptCount val="7"/>
                <c:pt idx="0">
                  <c:v>138.008571428571</c:v>
                </c:pt>
                <c:pt idx="1">
                  <c:v>138.008571428571</c:v>
                </c:pt>
                <c:pt idx="2">
                  <c:v>138.008571428571</c:v>
                </c:pt>
                <c:pt idx="3">
                  <c:v>138.008571428571</c:v>
                </c:pt>
                <c:pt idx="4">
                  <c:v>138.008571428571</c:v>
                </c:pt>
                <c:pt idx="5">
                  <c:v>138.008571428571</c:v>
                </c:pt>
                <c:pt idx="6">
                  <c:v>138.008571428571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上控制线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Sheet1!$C$2:$C$8</c:f>
              <c:numCache>
                <c:formatCode>General</c:formatCode>
                <c:ptCount val="7"/>
                <c:pt idx="0">
                  <c:v>138.044038095238</c:v>
                </c:pt>
                <c:pt idx="1">
                  <c:v>138.044038095238</c:v>
                </c:pt>
                <c:pt idx="2">
                  <c:v>138.044038095238</c:v>
                </c:pt>
                <c:pt idx="3">
                  <c:v>138.044038095238</c:v>
                </c:pt>
                <c:pt idx="4">
                  <c:v>138.044038095238</c:v>
                </c:pt>
                <c:pt idx="5">
                  <c:v>138.044038095238</c:v>
                </c:pt>
                <c:pt idx="6">
                  <c:v>138.044038095238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下控制线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Sheet1!$D$2:$D$8</c:f>
              <c:numCache>
                <c:formatCode>General</c:formatCode>
                <c:ptCount val="7"/>
                <c:pt idx="0">
                  <c:v>137.973104761905</c:v>
                </c:pt>
                <c:pt idx="1">
                  <c:v>137.973104761905</c:v>
                </c:pt>
                <c:pt idx="2">
                  <c:v>137.973104761905</c:v>
                </c:pt>
                <c:pt idx="3">
                  <c:v>137.973104761905</c:v>
                </c:pt>
                <c:pt idx="4">
                  <c:v>137.973104761905</c:v>
                </c:pt>
                <c:pt idx="5">
                  <c:v>137.973104761905</c:v>
                </c:pt>
                <c:pt idx="6">
                  <c:v>137.973104761905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33208198"/>
        <c:axId val="169089035"/>
      </c:lineChart>
      <c:catAx>
        <c:axId val="73320819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9089035"/>
        <c:crosses val="autoZero"/>
        <c:auto val="1"/>
        <c:lblAlgn val="ctr"/>
        <c:lblOffset val="100"/>
        <c:noMultiLvlLbl val="0"/>
      </c:catAx>
      <c:valAx>
        <c:axId val="1690890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320819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平均数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Sheet1!$F$2:$F$8</c:f>
              <c:numCache>
                <c:formatCode>0.00_);[Red]\(0.00\)</c:formatCode>
                <c:ptCount val="7"/>
                <c:pt idx="1" c:formatCode="General">
                  <c:v>0.0200000000000102</c:v>
                </c:pt>
                <c:pt idx="2" c:formatCode="General">
                  <c:v>0</c:v>
                </c:pt>
                <c:pt idx="3" c:formatCode="General">
                  <c:v>0.0200000000000102</c:v>
                </c:pt>
                <c:pt idx="4" c:formatCode="General">
                  <c:v>0</c:v>
                </c:pt>
                <c:pt idx="5" c:formatCode="General">
                  <c:v>0.0200000000000102</c:v>
                </c:pt>
                <c:pt idx="6" c:formatCode="General">
                  <c:v>0.0200000000000102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中心线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Sheet1!$G$2:$G$8</c:f>
              <c:numCache>
                <c:formatCode>0.00_);[Red]\(0.00\)</c:formatCode>
                <c:ptCount val="7"/>
                <c:pt idx="1" c:formatCode="General">
                  <c:v>0.0133333333333402</c:v>
                </c:pt>
                <c:pt idx="2" c:formatCode="General">
                  <c:v>0.0133333333333402</c:v>
                </c:pt>
                <c:pt idx="3" c:formatCode="General">
                  <c:v>0.0133333333333402</c:v>
                </c:pt>
                <c:pt idx="4" c:formatCode="General">
                  <c:v>0.0133333333333402</c:v>
                </c:pt>
                <c:pt idx="5" c:formatCode="General">
                  <c:v>0.0133333333333402</c:v>
                </c:pt>
                <c:pt idx="6" c:formatCode="General">
                  <c:v>0.0133333333333402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Sheet1!$H$1</c:f>
              <c:strCache>
                <c:ptCount val="1"/>
                <c:pt idx="0">
                  <c:v>上控制线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Sheet1!$H$2:$H$8</c:f>
              <c:numCache>
                <c:formatCode>0.00_);[Red]\(0.00\)</c:formatCode>
                <c:ptCount val="7"/>
                <c:pt idx="1" c:formatCode="General">
                  <c:v>0.0435600000000223</c:v>
                </c:pt>
                <c:pt idx="2" c:formatCode="General">
                  <c:v>0.0435600000000223</c:v>
                </c:pt>
                <c:pt idx="3" c:formatCode="General">
                  <c:v>0.0435600000000223</c:v>
                </c:pt>
                <c:pt idx="4" c:formatCode="General">
                  <c:v>0.0435600000000223</c:v>
                </c:pt>
                <c:pt idx="5" c:formatCode="General">
                  <c:v>0.0435600000000223</c:v>
                </c:pt>
                <c:pt idx="6" c:formatCode="General">
                  <c:v>0.0435600000000223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Sheet1!$I$1</c:f>
              <c:strCache>
                <c:ptCount val="1"/>
                <c:pt idx="0">
                  <c:v>下控制线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Sheet1!$I$2:$I$8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96554301"/>
        <c:axId val="218371363"/>
      </c:lineChart>
      <c:catAx>
        <c:axId val="8965543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371363"/>
        <c:crosses val="autoZero"/>
        <c:auto val="1"/>
        <c:lblAlgn val="ctr"/>
        <c:lblOffset val="100"/>
        <c:noMultiLvlLbl val="0"/>
      </c:catAx>
      <c:valAx>
        <c:axId val="2183713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965543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7" Type="http://schemas.openxmlformats.org/officeDocument/2006/relationships/image" Target="../media/image5.emf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5.wmf"/><Relationship Id="rId8" Type="http://schemas.openxmlformats.org/officeDocument/2006/relationships/image" Target="../media/image14.wmf"/><Relationship Id="rId7" Type="http://schemas.openxmlformats.org/officeDocument/2006/relationships/image" Target="../media/image13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Relationship Id="rId3" Type="http://schemas.openxmlformats.org/officeDocument/2006/relationships/image" Target="../media/image9.wmf"/><Relationship Id="rId2" Type="http://schemas.openxmlformats.org/officeDocument/2006/relationships/image" Target="../media/image8.wmf"/><Relationship Id="rId1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152400</xdr:colOff>
      <xdr:row>25</xdr:row>
      <xdr:rowOff>47625</xdr:rowOff>
    </xdr:from>
    <xdr:to>
      <xdr:col>5</xdr:col>
      <xdr:colOff>476250</xdr:colOff>
      <xdr:row>25</xdr:row>
      <xdr:rowOff>247650</xdr:rowOff>
    </xdr:to>
    <xdr:pic>
      <xdr:nvPicPr>
        <xdr:cNvPr id="11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182620" y="7251700"/>
          <a:ext cx="32385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36</xdr:row>
      <xdr:rowOff>47625</xdr:rowOff>
    </xdr:from>
    <xdr:to>
      <xdr:col>2</xdr:col>
      <xdr:colOff>390525</xdr:colOff>
      <xdr:row>36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452880" y="11474450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598805</xdr:colOff>
      <xdr:row>25</xdr:row>
      <xdr:rowOff>0</xdr:rowOff>
    </xdr:from>
    <xdr:to>
      <xdr:col>0</xdr:col>
      <xdr:colOff>598805</xdr:colOff>
      <xdr:row>26</xdr:row>
      <xdr:rowOff>28575</xdr:rowOff>
    </xdr:to>
    <xdr:pic>
      <xdr:nvPicPr>
        <xdr:cNvPr id="8" name="图片模式2"/>
        <xdr:cNvPicPr/>
      </xdr:nvPicPr>
      <xdr:blipFill>
        <a:blip r:embed="rId4" cstate="print"/>
        <a:stretch>
          <a:fillRect/>
        </a:stretch>
      </xdr:blipFill>
      <xdr:spPr>
        <a:xfrm>
          <a:off x="598805" y="7204075"/>
          <a:ext cx="0" cy="3079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37</xdr:row>
      <xdr:rowOff>171450</xdr:rowOff>
    </xdr:from>
    <xdr:to>
      <xdr:col>2</xdr:col>
      <xdr:colOff>598805</xdr:colOff>
      <xdr:row>38</xdr:row>
      <xdr:rowOff>0</xdr:rowOff>
    </xdr:to>
    <xdr:pic>
      <xdr:nvPicPr>
        <xdr:cNvPr id="4" name="图片模式6"/>
        <xdr:cNvPicPr/>
      </xdr:nvPicPr>
      <xdr:blipFill>
        <a:blip r:embed="rId5" cstate="print"/>
        <a:stretch>
          <a:fillRect/>
        </a:stretch>
      </xdr:blipFill>
      <xdr:spPr>
        <a:xfrm>
          <a:off x="1433830" y="11922125"/>
          <a:ext cx="54165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598805</xdr:colOff>
      <xdr:row>31</xdr:row>
      <xdr:rowOff>142875</xdr:rowOff>
    </xdr:from>
    <xdr:to>
      <xdr:col>0</xdr:col>
      <xdr:colOff>598805</xdr:colOff>
      <xdr:row>31</xdr:row>
      <xdr:rowOff>476250</xdr:rowOff>
    </xdr:to>
    <xdr:pic>
      <xdr:nvPicPr>
        <xdr:cNvPr id="3" name="图片模式7"/>
        <xdr:cNvPicPr/>
      </xdr:nvPicPr>
      <xdr:blipFill>
        <a:blip r:embed="rId6"/>
        <a:stretch>
          <a:fillRect/>
        </a:stretch>
      </xdr:blipFill>
      <xdr:spPr>
        <a:xfrm>
          <a:off x="598805" y="9483725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38</xdr:row>
      <xdr:rowOff>95250</xdr:rowOff>
    </xdr:from>
    <xdr:to>
      <xdr:col>2</xdr:col>
      <xdr:colOff>598805</xdr:colOff>
      <xdr:row>38</xdr:row>
      <xdr:rowOff>371475</xdr:rowOff>
    </xdr:to>
    <xdr:pic>
      <xdr:nvPicPr>
        <xdr:cNvPr id="2" name="图片模式8"/>
        <xdr:cNvPicPr/>
      </xdr:nvPicPr>
      <xdr:blipFill>
        <a:blip r:embed="rId7" cstate="print"/>
        <a:stretch>
          <a:fillRect/>
        </a:stretch>
      </xdr:blipFill>
      <xdr:spPr>
        <a:xfrm>
          <a:off x="1443355" y="12236450"/>
          <a:ext cx="53213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84455</xdr:colOff>
          <xdr:row>2</xdr:row>
          <xdr:rowOff>0</xdr:rowOff>
        </xdr:from>
        <xdr:to>
          <xdr:col>3</xdr:col>
          <xdr:colOff>472440</xdr:colOff>
          <xdr:row>3</xdr:row>
          <xdr:rowOff>47625</xdr:rowOff>
        </xdr:to>
        <xdr:sp>
          <xdr:nvSpPr>
            <xdr:cNvPr id="1031" name="Object 1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99310" y="523875"/>
              <a:ext cx="38798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252095</xdr:colOff>
          <xdr:row>25</xdr:row>
          <xdr:rowOff>38100</xdr:rowOff>
        </xdr:from>
        <xdr:to>
          <xdr:col>0</xdr:col>
          <xdr:colOff>544195</xdr:colOff>
          <xdr:row>25</xdr:row>
          <xdr:rowOff>241300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52095" y="7242175"/>
              <a:ext cx="2921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677545</xdr:colOff>
          <xdr:row>33</xdr:row>
          <xdr:rowOff>146050</xdr:rowOff>
        </xdr:from>
        <xdr:to>
          <xdr:col>2</xdr:col>
          <xdr:colOff>610870</xdr:colOff>
          <xdr:row>33</xdr:row>
          <xdr:rowOff>349250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76350" y="10258425"/>
              <a:ext cx="7112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682625</xdr:colOff>
          <xdr:row>34</xdr:row>
          <xdr:rowOff>85725</xdr:rowOff>
        </xdr:from>
        <xdr:to>
          <xdr:col>2</xdr:col>
          <xdr:colOff>615950</xdr:colOff>
          <xdr:row>34</xdr:row>
          <xdr:rowOff>288925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281430" y="10664825"/>
              <a:ext cx="7112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499745</xdr:colOff>
          <xdr:row>26</xdr:row>
          <xdr:rowOff>82550</xdr:rowOff>
        </xdr:from>
        <xdr:to>
          <xdr:col>4</xdr:col>
          <xdr:colOff>224155</xdr:colOff>
          <xdr:row>26</xdr:row>
          <xdr:rowOff>285750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514600" y="7566025"/>
              <a:ext cx="4064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196850</xdr:colOff>
          <xdr:row>26</xdr:row>
          <xdr:rowOff>88900</xdr:rowOff>
        </xdr:from>
        <xdr:to>
          <xdr:col>2</xdr:col>
          <xdr:colOff>603250</xdr:colOff>
          <xdr:row>26</xdr:row>
          <xdr:rowOff>292100</xdr:rowOff>
        </xdr:to>
        <xdr:sp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573530" y="7572375"/>
              <a:ext cx="4064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26</xdr:row>
          <xdr:rowOff>117475</xdr:rowOff>
        </xdr:from>
        <xdr:to>
          <xdr:col>6</xdr:col>
          <xdr:colOff>473075</xdr:colOff>
          <xdr:row>26</xdr:row>
          <xdr:rowOff>335915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696970" y="7600950"/>
              <a:ext cx="406400" cy="21844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123825</xdr:colOff>
      <xdr:row>41</xdr:row>
      <xdr:rowOff>238125</xdr:rowOff>
    </xdr:from>
    <xdr:to>
      <xdr:col>5</xdr:col>
      <xdr:colOff>344170</xdr:colOff>
      <xdr:row>42</xdr:row>
      <xdr:rowOff>21590</xdr:rowOff>
    </xdr:to>
    <xdr:pic>
      <xdr:nvPicPr>
        <xdr:cNvPr id="19" name="图片 27" descr="f9ff8a66993cc4e223fdf475047d0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20670" y="13950950"/>
          <a:ext cx="553720" cy="412115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27</xdr:row>
      <xdr:rowOff>333375</xdr:rowOff>
    </xdr:from>
    <xdr:to>
      <xdr:col>16</xdr:col>
      <xdr:colOff>56515</xdr:colOff>
      <xdr:row>33</xdr:row>
      <xdr:rowOff>457200</xdr:rowOff>
    </xdr:to>
    <xdr:graphicFrame>
      <xdr:nvGraphicFramePr>
        <xdr:cNvPr id="20" name="图表 19"/>
        <xdr:cNvGraphicFramePr/>
      </xdr:nvGraphicFramePr>
      <xdr:xfrm>
        <a:off x="3249295" y="8188325"/>
        <a:ext cx="7362190" cy="2381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34</xdr:row>
      <xdr:rowOff>95250</xdr:rowOff>
    </xdr:from>
    <xdr:to>
      <xdr:col>15</xdr:col>
      <xdr:colOff>513715</xdr:colOff>
      <xdr:row>39</xdr:row>
      <xdr:rowOff>466725</xdr:rowOff>
    </xdr:to>
    <xdr:graphicFrame>
      <xdr:nvGraphicFramePr>
        <xdr:cNvPr id="21" name="图表 20"/>
        <xdr:cNvGraphicFramePr/>
      </xdr:nvGraphicFramePr>
      <xdr:xfrm>
        <a:off x="3182620" y="10674350"/>
        <a:ext cx="7200265" cy="2305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53975</xdr:colOff>
          <xdr:row>32</xdr:row>
          <xdr:rowOff>19050</xdr:rowOff>
        </xdr:from>
        <xdr:to>
          <xdr:col>2</xdr:col>
          <xdr:colOff>442595</xdr:colOff>
          <xdr:row>32</xdr:row>
          <xdr:rowOff>288925</xdr:rowOff>
        </xdr:to>
        <xdr:sp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430655" y="9836150"/>
              <a:ext cx="388620" cy="269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71120</xdr:colOff>
          <xdr:row>8</xdr:row>
          <xdr:rowOff>171450</xdr:rowOff>
        </xdr:from>
        <xdr:to>
          <xdr:col>5</xdr:col>
          <xdr:colOff>10160</xdr:colOff>
          <xdr:row>9</xdr:row>
          <xdr:rowOff>148590</xdr:rowOff>
        </xdr:to>
        <xdr:sp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767965" y="2609850"/>
              <a:ext cx="272415" cy="2724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133350</xdr:rowOff>
        </xdr:from>
        <xdr:to>
          <xdr:col>8</xdr:col>
          <xdr:colOff>1370965</xdr:colOff>
          <xdr:row>9</xdr:row>
          <xdr:rowOff>180340</xdr:rowOff>
        </xdr:to>
        <xdr:sp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392295" y="2571750"/>
              <a:ext cx="1332865" cy="3422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127000</xdr:colOff>
      <xdr:row>10</xdr:row>
      <xdr:rowOff>107950</xdr:rowOff>
    </xdr:from>
    <xdr:to>
      <xdr:col>21</xdr:col>
      <xdr:colOff>631190</xdr:colOff>
      <xdr:row>23</xdr:row>
      <xdr:rowOff>136525</xdr:rowOff>
    </xdr:to>
    <xdr:graphicFrame>
      <xdr:nvGraphicFramePr>
        <xdr:cNvPr id="2" name="图表 1"/>
        <xdr:cNvGraphicFramePr/>
      </xdr:nvGraphicFramePr>
      <xdr:xfrm>
        <a:off x="8804275" y="2108200"/>
        <a:ext cx="7362190" cy="2628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508000</xdr:colOff>
      <xdr:row>12</xdr:row>
      <xdr:rowOff>69850</xdr:rowOff>
    </xdr:from>
    <xdr:to>
      <xdr:col>10</xdr:col>
      <xdr:colOff>402590</xdr:colOff>
      <xdr:row>25</xdr:row>
      <xdr:rowOff>22225</xdr:rowOff>
    </xdr:to>
    <xdr:graphicFrame>
      <xdr:nvGraphicFramePr>
        <xdr:cNvPr id="3" name="图表 2"/>
        <xdr:cNvGraphicFramePr/>
      </xdr:nvGraphicFramePr>
      <xdr:xfrm>
        <a:off x="1193800" y="2470150"/>
        <a:ext cx="7200265" cy="2552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9.w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8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7.wmf"/><Relationship Id="rId3" Type="http://schemas.openxmlformats.org/officeDocument/2006/relationships/oleObject" Target="../embeddings/oleObject1.bin"/><Relationship Id="rId21" Type="http://schemas.openxmlformats.org/officeDocument/2006/relationships/image" Target="../media/image15.wmf"/><Relationship Id="rId20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9" Type="http://schemas.openxmlformats.org/officeDocument/2006/relationships/image" Target="../media/image14.wmf"/><Relationship Id="rId18" Type="http://schemas.openxmlformats.org/officeDocument/2006/relationships/oleObject" Target="../embeddings/oleObject9.bin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13.w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12.w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11.w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10.wmf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abSelected="1" topLeftCell="A37" workbookViewId="0">
      <selection activeCell="B42" sqref="B42:I42"/>
    </sheetView>
  </sheetViews>
  <sheetFormatPr defaultColWidth="9" defaultRowHeight="15.75"/>
  <cols>
    <col min="1" max="1" width="7.85833333333333" customWidth="1"/>
    <col min="2" max="2" width="10.2083333333333" customWidth="1"/>
    <col min="3" max="3" width="8.375" customWidth="1"/>
    <col min="4" max="4" width="8.95" customWidth="1"/>
    <col min="5" max="5" width="4.375" customWidth="1"/>
    <col min="6" max="6" width="7.875" customWidth="1"/>
    <col min="7" max="7" width="7.125" customWidth="1"/>
    <col min="8" max="8" width="2.375" customWidth="1"/>
    <col min="9" max="9" width="18.375" customWidth="1"/>
    <col min="10" max="256" width="9" customWidth="1"/>
  </cols>
  <sheetData>
    <row r="1" ht="20.25" spans="1:1">
      <c r="A1" s="4"/>
    </row>
    <row r="2" ht="21" customHeight="1" spans="1:9">
      <c r="A2" s="5" t="s">
        <v>0</v>
      </c>
      <c r="B2" s="6"/>
      <c r="C2" s="6"/>
      <c r="D2" s="6"/>
      <c r="E2" s="6"/>
      <c r="F2" s="6"/>
      <c r="G2" s="6"/>
      <c r="H2" s="6"/>
      <c r="I2" s="6"/>
    </row>
    <row r="3" ht="14.25" customHeight="1" spans="1:9">
      <c r="A3" s="7"/>
      <c r="B3" s="8"/>
      <c r="C3" s="8"/>
      <c r="D3" s="9" t="s">
        <v>1</v>
      </c>
      <c r="E3" s="10"/>
      <c r="F3" s="11"/>
      <c r="G3" s="12"/>
      <c r="H3" s="12"/>
      <c r="I3" s="8"/>
    </row>
    <row r="4" ht="24" customHeight="1" spans="1:9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ht="24" customHeight="1" spans="1:9">
      <c r="A5" s="13" t="s">
        <v>3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3" t="s">
        <v>4</v>
      </c>
      <c r="B6" s="13"/>
      <c r="C6" s="13"/>
      <c r="D6" s="13"/>
      <c r="E6" s="13"/>
      <c r="F6" s="13"/>
      <c r="G6" s="13"/>
      <c r="H6" s="13"/>
      <c r="I6" s="13"/>
    </row>
    <row r="7" ht="32.25" customHeight="1" spans="1:9">
      <c r="A7" s="14" t="s">
        <v>5</v>
      </c>
      <c r="B7" s="14"/>
      <c r="C7" s="14"/>
      <c r="D7" s="15" t="s">
        <v>6</v>
      </c>
      <c r="E7" s="15"/>
      <c r="F7" s="15"/>
      <c r="G7" s="15"/>
      <c r="H7" s="16"/>
      <c r="I7" s="13"/>
    </row>
    <row r="8" ht="32.25" customHeight="1" spans="1:9">
      <c r="A8" s="17" t="s">
        <v>7</v>
      </c>
      <c r="B8" s="17"/>
      <c r="C8" s="17"/>
      <c r="D8" s="17"/>
      <c r="E8" s="17"/>
      <c r="F8" s="17"/>
      <c r="G8" s="17"/>
      <c r="H8" s="17"/>
      <c r="I8" s="17"/>
    </row>
    <row r="9" ht="23.25" customHeight="1" spans="1:9">
      <c r="A9" s="18" t="s">
        <v>8</v>
      </c>
      <c r="B9" s="19" t="s">
        <v>9</v>
      </c>
      <c r="C9" s="20"/>
      <c r="D9" s="21"/>
      <c r="E9" s="21"/>
      <c r="F9" s="21"/>
      <c r="G9" s="21"/>
      <c r="H9" s="22"/>
      <c r="I9" s="65"/>
    </row>
    <row r="10" ht="22" customHeight="1" spans="1:19">
      <c r="A10" s="23"/>
      <c r="B10" s="24" t="s">
        <v>10</v>
      </c>
      <c r="C10" s="25"/>
      <c r="D10" s="26"/>
      <c r="E10" s="26"/>
      <c r="F10" s="26"/>
      <c r="G10" s="26"/>
      <c r="H10" s="27"/>
      <c r="I10" s="66"/>
      <c r="M10" s="1"/>
      <c r="N10" s="1"/>
      <c r="O10" s="2"/>
      <c r="R10" s="1"/>
      <c r="S10" s="1"/>
    </row>
    <row r="11" ht="22" customHeight="1" spans="1:18">
      <c r="A11" s="28">
        <v>1</v>
      </c>
      <c r="B11" s="29" t="s">
        <v>11</v>
      </c>
      <c r="C11" s="30">
        <v>138</v>
      </c>
      <c r="D11" s="31"/>
      <c r="E11" s="31"/>
      <c r="F11" s="31"/>
      <c r="G11" s="31"/>
      <c r="H11" s="32"/>
      <c r="I11" s="37"/>
      <c r="O11" s="3"/>
      <c r="P11" s="3"/>
      <c r="Q11" s="3"/>
      <c r="R11" s="3"/>
    </row>
    <row r="12" ht="22" customHeight="1" spans="1:9">
      <c r="A12" s="28">
        <v>2</v>
      </c>
      <c r="B12" s="29" t="s">
        <v>12</v>
      </c>
      <c r="C12" s="33">
        <v>138.02</v>
      </c>
      <c r="D12" s="34"/>
      <c r="E12" s="34"/>
      <c r="F12" s="34"/>
      <c r="G12" s="34"/>
      <c r="H12" s="35"/>
      <c r="I12" s="37">
        <f t="shared" ref="I12:I17" si="0">MAX(C11:H12)-MIN(C11:H12)</f>
        <v>0.0200000000000102</v>
      </c>
    </row>
    <row r="13" ht="22" customHeight="1" spans="1:9">
      <c r="A13" s="28">
        <v>3</v>
      </c>
      <c r="B13" s="29" t="s">
        <v>13</v>
      </c>
      <c r="C13" s="33">
        <v>138.02</v>
      </c>
      <c r="D13" s="34"/>
      <c r="E13" s="34"/>
      <c r="F13" s="34"/>
      <c r="G13" s="34"/>
      <c r="H13" s="35"/>
      <c r="I13" s="37">
        <f t="shared" si="0"/>
        <v>0</v>
      </c>
    </row>
    <row r="14" ht="22" customHeight="1" spans="1:9">
      <c r="A14" s="28">
        <v>4</v>
      </c>
      <c r="B14" s="29" t="s">
        <v>14</v>
      </c>
      <c r="C14" s="33">
        <v>138</v>
      </c>
      <c r="D14" s="34"/>
      <c r="E14" s="34"/>
      <c r="F14" s="34"/>
      <c r="G14" s="34"/>
      <c r="H14" s="35"/>
      <c r="I14" s="37">
        <f t="shared" si="0"/>
        <v>0.0200000000000102</v>
      </c>
    </row>
    <row r="15" ht="22" customHeight="1" spans="1:9">
      <c r="A15" s="36">
        <v>5</v>
      </c>
      <c r="B15" s="29" t="s">
        <v>15</v>
      </c>
      <c r="C15" s="33">
        <v>138</v>
      </c>
      <c r="D15" s="34"/>
      <c r="E15" s="34"/>
      <c r="F15" s="34"/>
      <c r="G15" s="34"/>
      <c r="H15" s="35"/>
      <c r="I15" s="37">
        <f t="shared" si="0"/>
        <v>0</v>
      </c>
    </row>
    <row r="16" ht="22" customHeight="1" spans="1:9">
      <c r="A16" s="36">
        <v>6</v>
      </c>
      <c r="B16" s="29" t="s">
        <v>16</v>
      </c>
      <c r="C16" s="33">
        <v>138.02</v>
      </c>
      <c r="D16" s="34"/>
      <c r="E16" s="34"/>
      <c r="F16" s="34"/>
      <c r="G16" s="34"/>
      <c r="H16" s="35"/>
      <c r="I16" s="37">
        <f t="shared" si="0"/>
        <v>0.0200000000000102</v>
      </c>
    </row>
    <row r="17" ht="22" customHeight="1" spans="1:9">
      <c r="A17" s="36">
        <v>7</v>
      </c>
      <c r="B17" s="29" t="s">
        <v>17</v>
      </c>
      <c r="C17" s="33">
        <v>138</v>
      </c>
      <c r="D17" s="34"/>
      <c r="E17" s="34"/>
      <c r="F17" s="34"/>
      <c r="G17" s="34"/>
      <c r="H17" s="35"/>
      <c r="I17" s="37">
        <f t="shared" si="0"/>
        <v>0.0200000000000102</v>
      </c>
    </row>
    <row r="18" ht="22" customHeight="1" spans="1:9">
      <c r="A18" s="36">
        <v>8</v>
      </c>
      <c r="B18" s="29"/>
      <c r="C18" s="37"/>
      <c r="D18" s="37"/>
      <c r="E18" s="37"/>
      <c r="F18" s="37"/>
      <c r="G18" s="37"/>
      <c r="H18" s="37"/>
      <c r="I18" s="37"/>
    </row>
    <row r="19" ht="22" customHeight="1" spans="1:13">
      <c r="A19" s="36">
        <v>9</v>
      </c>
      <c r="B19" s="29"/>
      <c r="C19" s="37"/>
      <c r="D19" s="37"/>
      <c r="E19" s="37"/>
      <c r="F19" s="37"/>
      <c r="G19" s="37"/>
      <c r="H19" s="37"/>
      <c r="I19" s="37"/>
      <c r="K19" s="16"/>
      <c r="L19" s="53"/>
      <c r="M19" s="16"/>
    </row>
    <row r="20" ht="22" customHeight="1" spans="1:13">
      <c r="A20" s="36">
        <v>10</v>
      </c>
      <c r="B20" s="29"/>
      <c r="C20" s="37"/>
      <c r="D20" s="37"/>
      <c r="E20" s="37"/>
      <c r="F20" s="37"/>
      <c r="G20" s="37"/>
      <c r="H20" s="37"/>
      <c r="I20" s="37"/>
      <c r="K20" s="47"/>
      <c r="L20" s="53"/>
      <c r="M20" s="16"/>
    </row>
    <row r="21" ht="22" customHeight="1" spans="1:12">
      <c r="A21" s="36">
        <v>11</v>
      </c>
      <c r="B21" s="29"/>
      <c r="C21" s="37"/>
      <c r="D21" s="37"/>
      <c r="E21" s="37"/>
      <c r="F21" s="37"/>
      <c r="G21" s="37"/>
      <c r="H21" s="37"/>
      <c r="I21" s="37"/>
      <c r="K21" s="47"/>
      <c r="L21" s="53"/>
    </row>
    <row r="22" ht="22" customHeight="1" spans="1:9">
      <c r="A22" s="36">
        <v>12</v>
      </c>
      <c r="B22" s="29"/>
      <c r="C22" s="37"/>
      <c r="D22" s="37"/>
      <c r="E22" s="37"/>
      <c r="F22" s="37"/>
      <c r="G22" s="37"/>
      <c r="H22" s="37"/>
      <c r="I22" s="37"/>
    </row>
    <row r="23" ht="22" customHeight="1" spans="1:13">
      <c r="A23" s="36"/>
      <c r="B23" s="38"/>
      <c r="C23" s="37"/>
      <c r="D23" s="37"/>
      <c r="E23" s="37"/>
      <c r="F23" s="37"/>
      <c r="G23" s="37"/>
      <c r="H23" s="37"/>
      <c r="I23" s="67"/>
      <c r="M23" s="68"/>
    </row>
    <row r="24" ht="22" customHeight="1" spans="1:9">
      <c r="A24" s="36"/>
      <c r="B24" s="38"/>
      <c r="C24" s="37"/>
      <c r="D24" s="37"/>
      <c r="E24" s="37"/>
      <c r="F24" s="37"/>
      <c r="G24" s="37"/>
      <c r="H24" s="37"/>
      <c r="I24" s="67"/>
    </row>
    <row r="25" ht="22" customHeight="1" spans="1:9">
      <c r="A25" s="36"/>
      <c r="B25" s="38"/>
      <c r="C25" s="37"/>
      <c r="D25" s="37"/>
      <c r="E25" s="37"/>
      <c r="F25" s="37"/>
      <c r="G25" s="37"/>
      <c r="H25" s="37"/>
      <c r="I25" s="69"/>
    </row>
    <row r="26" ht="22" customHeight="1" spans="2:9">
      <c r="B26" s="39">
        <f>AVERAGE(C11:C17)</f>
        <v>138.008571428571</v>
      </c>
      <c r="F26" s="15"/>
      <c r="G26" s="40">
        <f>AVERAGE(I11:I22)</f>
        <v>0.0133333333333402</v>
      </c>
      <c r="H26" s="41"/>
      <c r="I26" s="70"/>
    </row>
    <row r="27" ht="29.25" customHeight="1" spans="1:9">
      <c r="A27" s="42" t="s">
        <v>18</v>
      </c>
      <c r="B27" s="43"/>
      <c r="C27" s="44"/>
      <c r="D27" s="45">
        <v>3.267</v>
      </c>
      <c r="E27" s="44"/>
      <c r="F27" s="46">
        <v>2.66</v>
      </c>
      <c r="G27" s="44"/>
      <c r="H27" s="45">
        <v>0</v>
      </c>
      <c r="I27" s="71"/>
    </row>
    <row r="28" ht="29.25" customHeight="1" spans="1:8">
      <c r="A28" s="16"/>
      <c r="B28" s="16"/>
      <c r="C28" s="47"/>
      <c r="D28" s="48"/>
      <c r="E28" s="47"/>
      <c r="F28" s="49"/>
      <c r="G28" s="47"/>
      <c r="H28" s="48"/>
    </row>
    <row r="29" ht="29.25" customHeight="1" spans="1:8">
      <c r="A29" s="16"/>
      <c r="B29" s="16"/>
      <c r="C29" s="47"/>
      <c r="D29" s="48"/>
      <c r="E29" s="47"/>
      <c r="F29" s="49"/>
      <c r="G29" s="47"/>
      <c r="H29" s="48"/>
    </row>
    <row r="30" ht="29.25" customHeight="1" spans="1:8">
      <c r="A30" s="16"/>
      <c r="B30" s="16"/>
      <c r="C30" s="47"/>
      <c r="D30" s="48"/>
      <c r="E30" s="47"/>
      <c r="F30" s="49"/>
      <c r="G30" s="47"/>
      <c r="H30" s="48"/>
    </row>
    <row r="31" ht="29.25" customHeight="1" spans="1:8">
      <c r="A31" s="16"/>
      <c r="B31" s="16"/>
      <c r="C31" s="47"/>
      <c r="D31" s="48"/>
      <c r="E31" s="47"/>
      <c r="F31" s="49"/>
      <c r="G31" s="47"/>
      <c r="H31" s="48"/>
    </row>
    <row r="32" ht="37.5" customHeight="1" spans="1:3">
      <c r="A32" s="50"/>
      <c r="B32" s="51" t="s">
        <v>19</v>
      </c>
      <c r="C32" s="52"/>
    </row>
    <row r="33" ht="23.25" customHeight="1" spans="1:5">
      <c r="A33" s="47" t="s">
        <v>20</v>
      </c>
      <c r="B33" s="53" t="s">
        <v>21</v>
      </c>
      <c r="C33" s="16"/>
      <c r="D33" s="49">
        <f>SUM(B26)</f>
        <v>138.008571428571</v>
      </c>
      <c r="E33" s="54"/>
    </row>
    <row r="34" ht="36.75" customHeight="1" spans="1:9">
      <c r="A34" s="47" t="s">
        <v>22</v>
      </c>
      <c r="B34" s="53" t="s">
        <v>23</v>
      </c>
      <c r="C34" s="16"/>
      <c r="D34" s="49">
        <f>SUM(D33+F27*G26)</f>
        <v>138.044038095238</v>
      </c>
      <c r="E34" s="54"/>
      <c r="F34" s="55"/>
      <c r="G34" s="55"/>
      <c r="H34" s="56"/>
      <c r="I34" s="56"/>
    </row>
    <row r="35" ht="27" customHeight="1" spans="1:8">
      <c r="A35" s="47" t="s">
        <v>24</v>
      </c>
      <c r="B35" s="53" t="s">
        <v>25</v>
      </c>
      <c r="D35" s="49">
        <f>SUM(B26-F27*G26)</f>
        <v>137.973104761905</v>
      </c>
      <c r="E35" s="54"/>
      <c r="F35" s="57"/>
      <c r="G35" s="57"/>
      <c r="H35" s="57"/>
    </row>
    <row r="36" ht="39.75" customHeight="1" spans="1:4">
      <c r="A36" s="58" t="s">
        <v>26</v>
      </c>
      <c r="B36" s="59" t="s">
        <v>19</v>
      </c>
      <c r="D36" s="60"/>
    </row>
    <row r="37" ht="25.5" customHeight="1" spans="1:5">
      <c r="A37" s="61" t="s">
        <v>27</v>
      </c>
      <c r="B37" s="53" t="s">
        <v>28</v>
      </c>
      <c r="D37" s="62">
        <f>SUM(G26)</f>
        <v>0.0133333333333402</v>
      </c>
      <c r="E37" s="54"/>
    </row>
    <row r="38" ht="30.75" customHeight="1" spans="1:9">
      <c r="A38" s="47" t="s">
        <v>22</v>
      </c>
      <c r="B38" s="53" t="s">
        <v>23</v>
      </c>
      <c r="D38" s="62">
        <f>SUM(D27*G26)</f>
        <v>0.0435600000000223</v>
      </c>
      <c r="E38" s="54"/>
      <c r="F38" s="63"/>
      <c r="H38" s="56"/>
      <c r="I38" s="56"/>
    </row>
    <row r="39" ht="29.25" customHeight="1" spans="1:9">
      <c r="A39" s="47" t="s">
        <v>24</v>
      </c>
      <c r="B39" s="53" t="s">
        <v>25</v>
      </c>
      <c r="D39" s="62">
        <f>SUM(H27*G26)</f>
        <v>0</v>
      </c>
      <c r="E39" s="54"/>
      <c r="H39" s="56"/>
      <c r="I39" s="56"/>
    </row>
    <row r="40" ht="48" customHeight="1" spans="1:9">
      <c r="A40" s="64" t="s">
        <v>29</v>
      </c>
      <c r="B40" s="48"/>
      <c r="C40" s="48"/>
      <c r="D40" s="48"/>
      <c r="E40" s="48"/>
      <c r="F40" s="48"/>
      <c r="G40" s="48"/>
      <c r="H40" s="48"/>
      <c r="I40" s="48"/>
    </row>
    <row r="41" ht="46.5" customHeight="1" spans="1:9">
      <c r="A41" s="64" t="s">
        <v>30</v>
      </c>
      <c r="B41" s="64"/>
      <c r="C41" s="64"/>
      <c r="D41" s="64"/>
      <c r="E41" s="64"/>
      <c r="F41" s="64"/>
      <c r="G41" s="64"/>
      <c r="H41" s="64"/>
      <c r="I41" s="64"/>
    </row>
    <row r="42" ht="49.5" customHeight="1" spans="2:9">
      <c r="B42" s="12" t="s">
        <v>31</v>
      </c>
      <c r="C42" s="12"/>
      <c r="D42" s="12"/>
      <c r="E42" s="12"/>
      <c r="F42" s="12"/>
      <c r="G42" s="12"/>
      <c r="H42" s="12"/>
      <c r="I42" s="12"/>
    </row>
  </sheetData>
  <autoFilter ref="A4:I22">
    <extLst/>
  </autoFilter>
  <mergeCells count="33">
    <mergeCell ref="A2:I2"/>
    <mergeCell ref="D3:E3"/>
    <mergeCell ref="G3:H3"/>
    <mergeCell ref="A4:E4"/>
    <mergeCell ref="A5:I5"/>
    <mergeCell ref="A6:I6"/>
    <mergeCell ref="A8:I8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A27:B27"/>
    <mergeCell ref="B32:C32"/>
    <mergeCell ref="H34:I34"/>
    <mergeCell ref="H38:I38"/>
    <mergeCell ref="H39:I39"/>
    <mergeCell ref="A40:I40"/>
    <mergeCell ref="A41:I41"/>
    <mergeCell ref="B42:I42"/>
    <mergeCell ref="A9:A10"/>
    <mergeCell ref="I9:I10"/>
    <mergeCell ref="C9:H10"/>
  </mergeCells>
  <pageMargins left="0.904166666666667" right="0.747916666666667" top="0.984027777777778" bottom="0.707638888888889" header="0.511805555555556" footer="0.511805555555556"/>
  <pageSetup paperSize="9" pageOrder="overThenDown" orientation="portrait"/>
  <headerFooter/>
  <drawing r:id="rId1"/>
  <legacyDrawing r:id="rId2"/>
  <oleObjects>
    <mc:AlternateContent xmlns:mc="http://schemas.openxmlformats.org/markup-compatibility/2006">
      <mc:Choice Requires="x14">
        <oleObject shapeId="1031" progId="Equations" r:id="rId3">
          <objectPr defaultSize="0" r:id="rId4">
            <anchor moveWithCells="1" sizeWithCells="1">
              <from>
                <xdr:col>3</xdr:col>
                <xdr:colOff>84455</xdr:colOff>
                <xdr:row>2</xdr:row>
                <xdr:rowOff>0</xdr:rowOff>
              </from>
              <to>
                <xdr:col>3</xdr:col>
                <xdr:colOff>472440</xdr:colOff>
                <xdr:row>3</xdr:row>
                <xdr:rowOff>47625</xdr:rowOff>
              </to>
            </anchor>
          </objectPr>
        </oleObject>
      </mc:Choice>
      <mc:Fallback>
        <oleObject shapeId="1031" progId="Equations" r:id="rId3"/>
      </mc:Fallback>
    </mc:AlternateContent>
    <mc:AlternateContent xmlns:mc="http://schemas.openxmlformats.org/markup-compatibility/2006">
      <mc:Choice Requires="x14">
        <oleObject shapeId="1025" progId="Equation.KSEE3" r:id="rId5">
          <objectPr defaultSize="0" r:id="rId6">
            <anchor moveWithCells="1">
              <from>
                <xdr:col>0</xdr:col>
                <xdr:colOff>252095</xdr:colOff>
                <xdr:row>25</xdr:row>
                <xdr:rowOff>38100</xdr:rowOff>
              </from>
              <to>
                <xdr:col>0</xdr:col>
                <xdr:colOff>544195</xdr:colOff>
                <xdr:row>25</xdr:row>
                <xdr:rowOff>241300</xdr:rowOff>
              </to>
            </anchor>
          </objectPr>
        </oleObject>
      </mc:Choice>
      <mc:Fallback>
        <oleObject shapeId="1025" progId="Equation.KSEE3" r:id="rId5"/>
      </mc:Fallback>
    </mc:AlternateContent>
    <mc:AlternateContent xmlns:mc="http://schemas.openxmlformats.org/markup-compatibility/2006">
      <mc:Choice Requires="x14">
        <oleObject shapeId="1026" progId="Equation.KSEE3" r:id="rId7">
          <objectPr defaultSize="0" r:id="rId8">
            <anchor moveWithCells="1">
              <from>
                <xdr:col>1</xdr:col>
                <xdr:colOff>677545</xdr:colOff>
                <xdr:row>33</xdr:row>
                <xdr:rowOff>146050</xdr:rowOff>
              </from>
              <to>
                <xdr:col>2</xdr:col>
                <xdr:colOff>610870</xdr:colOff>
                <xdr:row>33</xdr:row>
                <xdr:rowOff>349250</xdr:rowOff>
              </to>
            </anchor>
          </objectPr>
        </oleObject>
      </mc:Choice>
      <mc:Fallback>
        <oleObject shapeId="1026" progId="Equation.KSEE3" r:id="rId7"/>
      </mc:Fallback>
    </mc:AlternateContent>
    <mc:AlternateContent xmlns:mc="http://schemas.openxmlformats.org/markup-compatibility/2006">
      <mc:Choice Requires="x14">
        <oleObject shapeId="1027" progId="Equation.KSEE3" r:id="rId9">
          <objectPr defaultSize="0" r:id="rId10">
            <anchor moveWithCells="1">
              <from>
                <xdr:col>1</xdr:col>
                <xdr:colOff>682625</xdr:colOff>
                <xdr:row>34</xdr:row>
                <xdr:rowOff>85725</xdr:rowOff>
              </from>
              <to>
                <xdr:col>2</xdr:col>
                <xdr:colOff>615950</xdr:colOff>
                <xdr:row>34</xdr:row>
                <xdr:rowOff>288925</xdr:rowOff>
              </to>
            </anchor>
          </objectPr>
        </oleObject>
      </mc:Choice>
      <mc:Fallback>
        <oleObject shapeId="1027" progId="Equation.KSEE3" r:id="rId9"/>
      </mc:Fallback>
    </mc:AlternateContent>
    <mc:AlternateContent xmlns:mc="http://schemas.openxmlformats.org/markup-compatibility/2006">
      <mc:Choice Requires="x14">
        <oleObject shapeId="1028" progId="Equation.KSEE3" r:id="rId11">
          <objectPr defaultSize="0" r:id="rId12">
            <anchor moveWithCells="1">
              <from>
                <xdr:col>3</xdr:col>
                <xdr:colOff>499745</xdr:colOff>
                <xdr:row>26</xdr:row>
                <xdr:rowOff>82550</xdr:rowOff>
              </from>
              <to>
                <xdr:col>4</xdr:col>
                <xdr:colOff>224155</xdr:colOff>
                <xdr:row>26</xdr:row>
                <xdr:rowOff>285750</xdr:rowOff>
              </to>
            </anchor>
          </objectPr>
        </oleObject>
      </mc:Choice>
      <mc:Fallback>
        <oleObject shapeId="1028" progId="Equation.KSEE3" r:id="rId11"/>
      </mc:Fallback>
    </mc:AlternateContent>
    <mc:AlternateContent xmlns:mc="http://schemas.openxmlformats.org/markup-compatibility/2006">
      <mc:Choice Requires="x14">
        <oleObject shapeId="1029" progId="Equation.KSEE3" r:id="rId13">
          <objectPr defaultSize="0" r:id="rId14">
            <anchor moveWithCells="1">
              <from>
                <xdr:col>2</xdr:col>
                <xdr:colOff>196850</xdr:colOff>
                <xdr:row>26</xdr:row>
                <xdr:rowOff>88900</xdr:rowOff>
              </from>
              <to>
                <xdr:col>2</xdr:col>
                <xdr:colOff>603250</xdr:colOff>
                <xdr:row>26</xdr:row>
                <xdr:rowOff>292100</xdr:rowOff>
              </to>
            </anchor>
          </objectPr>
        </oleObject>
      </mc:Choice>
      <mc:Fallback>
        <oleObject shapeId="1029" progId="Equation.KSEE3" r:id="rId13"/>
      </mc:Fallback>
    </mc:AlternateContent>
    <mc:AlternateContent xmlns:mc="http://schemas.openxmlformats.org/markup-compatibility/2006">
      <mc:Choice Requires="x14">
        <oleObject shapeId="1030" progId="Equation.KSEE3" r:id="rId15">
          <objectPr defaultSize="0" r:id="rId16">
            <anchor moveWithCells="1">
              <from>
                <xdr:col>6</xdr:col>
                <xdr:colOff>66675</xdr:colOff>
                <xdr:row>26</xdr:row>
                <xdr:rowOff>117475</xdr:rowOff>
              </from>
              <to>
                <xdr:col>6</xdr:col>
                <xdr:colOff>473075</xdr:colOff>
                <xdr:row>26</xdr:row>
                <xdr:rowOff>335915</xdr:rowOff>
              </to>
            </anchor>
          </objectPr>
        </oleObject>
      </mc:Choice>
      <mc:Fallback>
        <oleObject shapeId="1030" progId="Equation.KSEE3" r:id="rId15"/>
      </mc:Fallback>
    </mc:AlternateContent>
    <mc:AlternateContent xmlns:mc="http://schemas.openxmlformats.org/markup-compatibility/2006">
      <mc:Choice Requires="x14">
        <oleObject shapeId="1032" progId="Equation.KSEE3" r:id="rId17">
          <objectPr defaultSize="0" r:id="rId6">
            <anchor moveWithCells="1">
              <from>
                <xdr:col>2</xdr:col>
                <xdr:colOff>53975</xdr:colOff>
                <xdr:row>32</xdr:row>
                <xdr:rowOff>19050</xdr:rowOff>
              </from>
              <to>
                <xdr:col>2</xdr:col>
                <xdr:colOff>442595</xdr:colOff>
                <xdr:row>32</xdr:row>
                <xdr:rowOff>288925</xdr:rowOff>
              </to>
            </anchor>
          </objectPr>
        </oleObject>
      </mc:Choice>
      <mc:Fallback>
        <oleObject shapeId="1032" progId="Equation.KSEE3" r:id="rId17"/>
      </mc:Fallback>
    </mc:AlternateContent>
    <mc:AlternateContent xmlns:mc="http://schemas.openxmlformats.org/markup-compatibility/2006">
      <mc:Choice Requires="x14">
        <oleObject shapeId="1033" progId="Equation.KSEE3" r:id="rId18">
          <objectPr defaultSize="0" r:id="rId19">
            <anchor moveWithCells="1">
              <from>
                <xdr:col>4</xdr:col>
                <xdr:colOff>71120</xdr:colOff>
                <xdr:row>8</xdr:row>
                <xdr:rowOff>171450</xdr:rowOff>
              </from>
              <to>
                <xdr:col>5</xdr:col>
                <xdr:colOff>10160</xdr:colOff>
                <xdr:row>9</xdr:row>
                <xdr:rowOff>148590</xdr:rowOff>
              </to>
            </anchor>
          </objectPr>
        </oleObject>
      </mc:Choice>
      <mc:Fallback>
        <oleObject shapeId="1033" progId="Equation.KSEE3" r:id="rId18"/>
      </mc:Fallback>
    </mc:AlternateContent>
    <mc:AlternateContent xmlns:mc="http://schemas.openxmlformats.org/markup-compatibility/2006">
      <mc:Choice Requires="x14">
        <oleObject shapeId="1034" progId="Equation.KSEE3" r:id="rId20">
          <objectPr defaultSize="0" r:id="rId21">
            <anchor moveWithCells="1">
              <from>
                <xdr:col>8</xdr:col>
                <xdr:colOff>38100</xdr:colOff>
                <xdr:row>8</xdr:row>
                <xdr:rowOff>133350</xdr:rowOff>
              </from>
              <to>
                <xdr:col>8</xdr:col>
                <xdr:colOff>1370965</xdr:colOff>
                <xdr:row>9</xdr:row>
                <xdr:rowOff>180340</xdr:rowOff>
              </to>
            </anchor>
          </objectPr>
        </oleObject>
      </mc:Choice>
      <mc:Fallback>
        <oleObject shapeId="1034" progId="Equation.KSEE3" r:id="rId2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3" sqref="F13"/>
    </sheetView>
  </sheetViews>
  <sheetFormatPr defaultColWidth="9" defaultRowHeight="15.75" outlineLevelRow="7"/>
  <cols>
    <col min="2" max="4" width="12.625"/>
    <col min="7" max="7" width="12.625"/>
    <col min="8" max="8" width="9.375"/>
  </cols>
  <sheetData>
    <row r="1" spans="1:9">
      <c r="A1" t="s">
        <v>32</v>
      </c>
      <c r="B1" t="s">
        <v>27</v>
      </c>
      <c r="C1" s="1" t="s">
        <v>22</v>
      </c>
      <c r="D1" s="1" t="s">
        <v>24</v>
      </c>
      <c r="E1" s="2"/>
      <c r="F1" t="s">
        <v>32</v>
      </c>
      <c r="G1" t="s">
        <v>27</v>
      </c>
      <c r="H1" s="1" t="s">
        <v>22</v>
      </c>
      <c r="I1" s="1" t="s">
        <v>24</v>
      </c>
    </row>
    <row r="2" spans="1:8">
      <c r="A2">
        <f>'1A'!C11</f>
        <v>138</v>
      </c>
      <c r="B2">
        <f>'1A'!$D$33</f>
        <v>138.008571428571</v>
      </c>
      <c r="C2">
        <f>'1A'!$D$34</f>
        <v>138.044038095238</v>
      </c>
      <c r="D2">
        <f>'1A'!$D$35</f>
        <v>137.973104761905</v>
      </c>
      <c r="E2" s="3"/>
      <c r="F2" s="3"/>
      <c r="G2" s="3"/>
      <c r="H2" s="3"/>
    </row>
    <row r="3" spans="1:9">
      <c r="A3">
        <f>'1A'!C12</f>
        <v>138.02</v>
      </c>
      <c r="B3">
        <f>'1A'!$D$33</f>
        <v>138.008571428571</v>
      </c>
      <c r="C3">
        <f>'1A'!$D$34</f>
        <v>138.044038095238</v>
      </c>
      <c r="D3">
        <f>'1A'!$D$35</f>
        <v>137.973104761905</v>
      </c>
      <c r="F3">
        <f>'1A'!I12</f>
        <v>0.0200000000000102</v>
      </c>
      <c r="G3">
        <f>'1A'!$D$37</f>
        <v>0.0133333333333402</v>
      </c>
      <c r="H3">
        <f>'1A'!$D$38</f>
        <v>0.0435600000000223</v>
      </c>
      <c r="I3">
        <f>'1A'!$D$39</f>
        <v>0</v>
      </c>
    </row>
    <row r="4" spans="1:9">
      <c r="A4">
        <f>'1A'!C13</f>
        <v>138.02</v>
      </c>
      <c r="B4">
        <f>'1A'!$D$33</f>
        <v>138.008571428571</v>
      </c>
      <c r="C4">
        <f>'1A'!$D$34</f>
        <v>138.044038095238</v>
      </c>
      <c r="D4">
        <f>'1A'!$D$35</f>
        <v>137.973104761905</v>
      </c>
      <c r="F4">
        <f>'1A'!I13</f>
        <v>0</v>
      </c>
      <c r="G4">
        <f>'1A'!$D$37</f>
        <v>0.0133333333333402</v>
      </c>
      <c r="H4">
        <f>'1A'!$D$38</f>
        <v>0.0435600000000223</v>
      </c>
      <c r="I4">
        <f>'1A'!$D$39</f>
        <v>0</v>
      </c>
    </row>
    <row r="5" spans="1:9">
      <c r="A5">
        <f>'1A'!C14</f>
        <v>138</v>
      </c>
      <c r="B5">
        <f>'1A'!$D$33</f>
        <v>138.008571428571</v>
      </c>
      <c r="C5">
        <f>'1A'!$D$34</f>
        <v>138.044038095238</v>
      </c>
      <c r="D5">
        <f>'1A'!$D$35</f>
        <v>137.973104761905</v>
      </c>
      <c r="F5">
        <f>'1A'!I14</f>
        <v>0.0200000000000102</v>
      </c>
      <c r="G5">
        <f>'1A'!$D$37</f>
        <v>0.0133333333333402</v>
      </c>
      <c r="H5">
        <f>'1A'!$D$38</f>
        <v>0.0435600000000223</v>
      </c>
      <c r="I5">
        <f>'1A'!$D$39</f>
        <v>0</v>
      </c>
    </row>
    <row r="6" spans="1:9">
      <c r="A6">
        <f>'1A'!C15</f>
        <v>138</v>
      </c>
      <c r="B6">
        <f>'1A'!$D$33</f>
        <v>138.008571428571</v>
      </c>
      <c r="C6">
        <f>'1A'!$D$34</f>
        <v>138.044038095238</v>
      </c>
      <c r="D6">
        <f>'1A'!$D$35</f>
        <v>137.973104761905</v>
      </c>
      <c r="F6">
        <f>'1A'!I15</f>
        <v>0</v>
      </c>
      <c r="G6">
        <f>'1A'!$D$37</f>
        <v>0.0133333333333402</v>
      </c>
      <c r="H6">
        <f>'1A'!$D$38</f>
        <v>0.0435600000000223</v>
      </c>
      <c r="I6">
        <f>'1A'!$D$39</f>
        <v>0</v>
      </c>
    </row>
    <row r="7" spans="1:9">
      <c r="A7">
        <f>'1A'!C16</f>
        <v>138.02</v>
      </c>
      <c r="B7">
        <f>'1A'!$D$33</f>
        <v>138.008571428571</v>
      </c>
      <c r="C7">
        <f>'1A'!$D$34</f>
        <v>138.044038095238</v>
      </c>
      <c r="D7">
        <f>'1A'!$D$35</f>
        <v>137.973104761905</v>
      </c>
      <c r="F7">
        <f>'1A'!I16</f>
        <v>0.0200000000000102</v>
      </c>
      <c r="G7">
        <f>'1A'!$D$37</f>
        <v>0.0133333333333402</v>
      </c>
      <c r="H7">
        <f>'1A'!$D$38</f>
        <v>0.0435600000000223</v>
      </c>
      <c r="I7">
        <f>'1A'!$D$39</f>
        <v>0</v>
      </c>
    </row>
    <row r="8" spans="1:9">
      <c r="A8">
        <f>'1A'!C17</f>
        <v>138</v>
      </c>
      <c r="B8">
        <f>'1A'!$D$33</f>
        <v>138.008571428571</v>
      </c>
      <c r="C8">
        <f>'1A'!$D$34</f>
        <v>138.044038095238</v>
      </c>
      <c r="D8">
        <f>'1A'!$D$35</f>
        <v>137.973104761905</v>
      </c>
      <c r="F8">
        <f>'1A'!I17</f>
        <v>0.0200000000000102</v>
      </c>
      <c r="G8">
        <f>'1A'!$D$37</f>
        <v>0.0133333333333402</v>
      </c>
      <c r="H8">
        <f>'1A'!$D$38</f>
        <v>0.0435600000000223</v>
      </c>
      <c r="I8">
        <f>'1A'!$D$39</f>
        <v>0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win8</cp:lastModifiedBy>
  <cp:revision>0</cp:revision>
  <dcterms:created xsi:type="dcterms:W3CDTF">1996-12-17T01:32:00Z</dcterms:created>
  <cp:lastPrinted>2018-05-25T03:12:00Z</cp:lastPrinted>
  <dcterms:modified xsi:type="dcterms:W3CDTF">2022-07-20T07:08:49Z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17536E57D952419FBE53645221A6F297</vt:lpwstr>
  </property>
</Properties>
</file>