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1A" sheetId="16" r:id="rId1"/>
    <sheet name="控制图" sheetId="17" r:id="rId2"/>
    <sheet name="Sheet1" sheetId="18" r:id="rId3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<sst xmlns="http://schemas.openxmlformats.org/spreadsheetml/2006/main" count="58" uniqueCount="52">
  <si>
    <t>附录D</t>
  </si>
  <si>
    <t>K344-114-JX-HC-90/40封融器上接头外径检测外径测量过程监视统计记录表</t>
  </si>
  <si>
    <t xml:space="preserve">    测量过程名称：K344-114-JX-HC-90/40封融器上接头外径检测外径测量</t>
  </si>
  <si>
    <r>
      <rPr>
        <sz val="12"/>
        <rFont val="宋体"/>
        <charset val="134"/>
      </rPr>
      <t>被测参数Φ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0±0.15</t>
    </r>
    <r>
      <rPr>
        <sz val="12"/>
        <rFont val="Times New Roman"/>
        <charset val="134"/>
      </rPr>
      <t xml:space="preserve">mm         </t>
    </r>
    <r>
      <rPr>
        <sz val="12"/>
        <rFont val="宋体"/>
        <charset val="134"/>
      </rPr>
      <t>测量范围：（99.85-100.15）</t>
    </r>
    <r>
      <rPr>
        <sz val="12"/>
        <rFont val="Times New Roman"/>
        <charset val="134"/>
      </rPr>
      <t xml:space="preserve">mm       </t>
    </r>
    <r>
      <rPr>
        <sz val="12"/>
        <rFont val="宋体"/>
        <charset val="134"/>
      </rPr>
      <t>允差范围：±</t>
    </r>
    <r>
      <rPr>
        <sz val="12"/>
        <rFont val="Times New Roman"/>
        <charset val="134"/>
      </rPr>
      <t>0.15mm</t>
    </r>
  </si>
  <si>
    <t xml:space="preserve">测量仪器：游标卡尺     测量范围：（0～150）mm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</si>
  <si>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</si>
  <si>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</t>
  </si>
  <si>
    <t>100mm的标准量块</t>
  </si>
  <si>
    <t>量块</t>
  </si>
  <si>
    <t>序号</t>
  </si>
  <si>
    <t>核查</t>
  </si>
  <si>
    <r>
      <rPr>
        <sz val="12"/>
        <rFont val="宋体"/>
        <charset val="134"/>
      </rPr>
      <t>观察记录（m</t>
    </r>
    <r>
      <rPr>
        <sz val="12"/>
        <rFont val="宋体"/>
        <charset val="134"/>
      </rPr>
      <t>m</t>
    </r>
    <r>
      <rPr>
        <sz val="12"/>
        <rFont val="宋体"/>
        <charset val="134"/>
      </rPr>
      <t>）</t>
    </r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</si>
  <si>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</si>
  <si>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</si>
  <si>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</si>
  <si>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</si>
  <si>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</si>
  <si>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</si>
  <si>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</si>
  <si>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2022.11.24</t>
  </si>
  <si>
    <t>2021.12.15</t>
  </si>
  <si>
    <t>2021.12.25</t>
  </si>
  <si>
    <t>2022.1.15</t>
  </si>
  <si>
    <t>2022.2.10</t>
  </si>
  <si>
    <t>2022.3.5</t>
  </si>
  <si>
    <t>2022.3.25</t>
  </si>
  <si>
    <t>2022.4.5</t>
  </si>
  <si>
    <t>2022.4.26</t>
  </si>
  <si>
    <t>2022.5.12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</si>
  <si>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</si>
  <si>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</si>
  <si>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</si>
  <si>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</si>
  <si>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</si>
  <si>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</si>
  <si>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</si>
  <si>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</si>
  <si>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</si>
  <si>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</si>
  <si>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</si>
  <si>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</si>
  <si>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</si>
  <si>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</si>
  <si>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均值、极差控制图状态正常，K344-114-JX-HC-90/40封融器上接头外径外径的测量过程中未出现非正常变异，能满足生产工艺要求。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</si>
  <si>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夏浩武</t>
    </r>
    <r>
      <rPr>
        <sz val="12"/>
        <rFont val="Times New Roman"/>
        <charset val="134"/>
      </rPr>
      <t xml:space="preserve">                       2022.05.12</t>
    </r>
  </si>
  <si>
    <t>附录E              K344-114-JX-HC-90/40封融器上接头外径控制图</t>
  </si>
  <si>
    <t>UCL100.11</t>
  </si>
  <si>
    <t>CL100.5</t>
  </si>
  <si>
    <t>LCL99.99</t>
  </si>
  <si>
    <t>UCL=0.06</t>
  </si>
  <si>
    <t>CL0.1</t>
  </si>
  <si>
    <t>LCL=0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</si>
</sst>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  <numFmt numFmtId="178" formatCode="0.00_ "/>
    <numFmt numFmtId="179" formatCode="0.0000_ "/>
  </numFmts>
  <fonts count="33"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b/>
      <sz val="12"/>
      <name val="宋体"/>
      <charset val="134"/>
    </font>
    <font>
      <i/>
      <sz val="16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6" borderId="1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29" fillId="24" borderId="1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Border="1"/>
    <xf numFmtId="0" fontId="0" fillId="0" borderId="0" xfId="0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77" fontId="6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0" fontId="8" fillId="0" borderId="0" xfId="0" applyFont="1"/>
    <xf numFmtId="176" fontId="0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9" fontId="6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1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177" fontId="6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均值控制图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24872152487215"/>
          <c:y val="0.143543543543544"/>
          <c:w val="0.916820083682008"/>
          <c:h val="0.750630630630631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'1A'!$H$9:$H$18</c:f>
              <c:numCache>
                <c:formatCode>0.00_);[Red]\(0.00\)</c:formatCode>
                <c:ptCount val="10"/>
                <c:pt idx="0">
                  <c:v>100.032</c:v>
                </c:pt>
                <c:pt idx="1">
                  <c:v>100.048</c:v>
                </c:pt>
                <c:pt idx="2">
                  <c:v>100.036</c:v>
                </c:pt>
                <c:pt idx="3">
                  <c:v>100.034</c:v>
                </c:pt>
                <c:pt idx="4">
                  <c:v>100.048</c:v>
                </c:pt>
                <c:pt idx="5">
                  <c:v>100.04</c:v>
                </c:pt>
                <c:pt idx="6">
                  <c:v>100.042</c:v>
                </c:pt>
                <c:pt idx="7">
                  <c:v>100.048</c:v>
                </c:pt>
                <c:pt idx="8">
                  <c:v>100.042</c:v>
                </c:pt>
                <c:pt idx="9">
                  <c:v>100.034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6230656"/>
        <c:axId val="81171968"/>
      </c:lineChart>
      <c:catAx>
        <c:axId val="56230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171968"/>
        <c:crossesAt val="190.01"/>
        <c:auto val="1"/>
        <c:lblAlgn val="ctr"/>
        <c:lblOffset val="100"/>
        <c:noMultiLvlLbl val="0"/>
      </c:catAx>
      <c:valAx>
        <c:axId val="81171968"/>
        <c:scaling>
          <c:orientation val="minMax"/>
          <c:max val="100.07"/>
          <c:min val="100"/>
        </c:scaling>
        <c:delete val="0"/>
        <c:axPos val="l"/>
        <c:majorGridlines/>
        <c:numFmt formatCode="0.00_);[Red]\(0.00\)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6230656"/>
        <c:crosses val="autoZero"/>
        <c:crossBetween val="between"/>
        <c:minorUnit val="0.0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'1A'!$I$9:$I$18</c:f>
              <c:numCache>
                <c:formatCode>0.00_ </c:formatCode>
                <c:ptCount val="10"/>
                <c:pt idx="0">
                  <c:v>0.0499999999999972</c:v>
                </c:pt>
                <c:pt idx="1">
                  <c:v>0.019999999999996</c:v>
                </c:pt>
                <c:pt idx="2">
                  <c:v>0.0400000000000063</c:v>
                </c:pt>
                <c:pt idx="3">
                  <c:v>0.0499999999999972</c:v>
                </c:pt>
                <c:pt idx="4">
                  <c:v>0.02</c:v>
                </c:pt>
                <c:pt idx="5">
                  <c:v>0.0400000000000063</c:v>
                </c:pt>
                <c:pt idx="6">
                  <c:v>0.0499999999999972</c:v>
                </c:pt>
                <c:pt idx="7">
                  <c:v>0.019999999999996</c:v>
                </c:pt>
                <c:pt idx="8">
                  <c:v>0.0499999999999972</c:v>
                </c:pt>
                <c:pt idx="9">
                  <c:v>0.0499999999999972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1220736"/>
        <c:axId val="81222272"/>
      </c:lineChart>
      <c:catAx>
        <c:axId val="81220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222272"/>
        <c:crosses val="autoZero"/>
        <c:auto val="1"/>
        <c:lblAlgn val="ctr"/>
        <c:lblOffset val="100"/>
        <c:noMultiLvlLbl val="0"/>
      </c:catAx>
      <c:valAx>
        <c:axId val="812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22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19</xdr:row>
      <xdr:rowOff>47625</xdr:rowOff>
    </xdr:from>
    <xdr:to>
      <xdr:col>5</xdr:col>
      <xdr:colOff>561975</xdr:colOff>
      <xdr:row>19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57700" y="502920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26</xdr:row>
      <xdr:rowOff>47625</xdr:rowOff>
    </xdr:from>
    <xdr:to>
      <xdr:col>2</xdr:col>
      <xdr:colOff>390525</xdr:colOff>
      <xdr:row>26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43075" y="720090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447675</xdr:colOff>
          <xdr:row>7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953125" y="1847850"/>
              <a:ext cx="2381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19</xdr:row>
          <xdr:rowOff>0</xdr:rowOff>
        </xdr:from>
        <xdr:to>
          <xdr:col>0</xdr:col>
          <xdr:colOff>733425</xdr:colOff>
          <xdr:row>19</xdr:row>
          <xdr:rowOff>295275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4981575"/>
              <a:ext cx="2762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28575</xdr:rowOff>
        </xdr:from>
        <xdr:to>
          <xdr:col>2</xdr:col>
          <xdr:colOff>390525</xdr:colOff>
          <xdr:row>23</xdr:row>
          <xdr:rowOff>9525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790700" y="5886450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104775</xdr:rowOff>
        </xdr:from>
        <xdr:to>
          <xdr:col>2</xdr:col>
          <xdr:colOff>628650</xdr:colOff>
          <xdr:row>24</xdr:row>
          <xdr:rowOff>142875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733550" y="628650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47625</xdr:rowOff>
        </xdr:from>
        <xdr:to>
          <xdr:col>2</xdr:col>
          <xdr:colOff>628650</xdr:colOff>
          <xdr:row>25</xdr:row>
          <xdr:rowOff>28575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33550" y="655320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27</xdr:row>
          <xdr:rowOff>114300</xdr:rowOff>
        </xdr:from>
        <xdr:to>
          <xdr:col>2</xdr:col>
          <xdr:colOff>428625</xdr:colOff>
          <xdr:row>28</xdr:row>
          <xdr:rowOff>66675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704975" y="7591425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21</xdr:row>
          <xdr:rowOff>95250</xdr:rowOff>
        </xdr:from>
        <xdr:to>
          <xdr:col>0</xdr:col>
          <xdr:colOff>685800</xdr:colOff>
          <xdr:row>21</xdr:row>
          <xdr:rowOff>323850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5629275"/>
              <a:ext cx="152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66675</xdr:rowOff>
        </xdr:from>
        <xdr:to>
          <xdr:col>2</xdr:col>
          <xdr:colOff>561975</xdr:colOff>
          <xdr:row>29</xdr:row>
          <xdr:rowOff>38100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714500" y="7867650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0</xdr:colOff>
      <xdr:row>26</xdr:row>
      <xdr:rowOff>0</xdr:rowOff>
    </xdr:from>
    <xdr:to>
      <xdr:col>4</xdr:col>
      <xdr:colOff>631825</xdr:colOff>
      <xdr:row>26</xdr:row>
      <xdr:rowOff>258445</xdr:rowOff>
    </xdr:to>
    <xdr:pic>
      <xdr:nvPicPr>
        <xdr:cNvPr id="2" name="图片 77" descr="a87adda46ed1a3ffc1fcb15244379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7153275"/>
          <a:ext cx="631825" cy="258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3</xdr:row>
      <xdr:rowOff>12700</xdr:rowOff>
    </xdr:from>
    <xdr:to>
      <xdr:col>8</xdr:col>
      <xdr:colOff>1343025</xdr:colOff>
      <xdr:row>20</xdr:row>
      <xdr:rowOff>3175</xdr:rowOff>
    </xdr:to>
    <xdr:graphicFrame>
      <xdr:nvGraphicFramePr>
        <xdr:cNvPr id="2" name="图表 1"/>
        <xdr:cNvGraphicFramePr/>
      </xdr:nvGraphicFramePr>
      <xdr:xfrm>
        <a:off x="635" y="727075"/>
        <a:ext cx="6933565" cy="3248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7</xdr:row>
      <xdr:rowOff>76200</xdr:rowOff>
    </xdr:from>
    <xdr:to>
      <xdr:col>9</xdr:col>
      <xdr:colOff>19050</xdr:colOff>
      <xdr:row>7</xdr:row>
      <xdr:rowOff>85725</xdr:rowOff>
    </xdr:to>
    <xdr:cxnSp>
      <xdr:nvCxnSpPr>
        <xdr:cNvPr id="3" name="直接连接符 2"/>
        <xdr:cNvCxnSpPr/>
      </xdr:nvCxnSpPr>
      <xdr:spPr>
        <a:xfrm>
          <a:off x="485775" y="1552575"/>
          <a:ext cx="64674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12</xdr:row>
      <xdr:rowOff>38100</xdr:rowOff>
    </xdr:from>
    <xdr:to>
      <xdr:col>9</xdr:col>
      <xdr:colOff>9525</xdr:colOff>
      <xdr:row>12</xdr:row>
      <xdr:rowOff>38100</xdr:rowOff>
    </xdr:to>
    <xdr:cxnSp>
      <xdr:nvCxnSpPr>
        <xdr:cNvPr id="14" name="直接连接符 13"/>
        <xdr:cNvCxnSpPr/>
      </xdr:nvCxnSpPr>
      <xdr:spPr>
        <a:xfrm>
          <a:off x="419100" y="2498725"/>
          <a:ext cx="6524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13</xdr:row>
      <xdr:rowOff>142875</xdr:rowOff>
    </xdr:from>
    <xdr:to>
      <xdr:col>0</xdr:col>
      <xdr:colOff>400050</xdr:colOff>
      <xdr:row>13</xdr:row>
      <xdr:rowOff>142875</xdr:rowOff>
    </xdr:to>
    <xdr:cxnSp>
      <xdr:nvCxnSpPr>
        <xdr:cNvPr id="15" name="直接连接符 14"/>
        <xdr:cNvCxnSpPr/>
      </xdr:nvCxnSpPr>
      <xdr:spPr>
        <a:xfrm flipH="1">
          <a:off x="361950" y="2825750"/>
          <a:ext cx="38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15</xdr:row>
      <xdr:rowOff>47625</xdr:rowOff>
    </xdr:from>
    <xdr:to>
      <xdr:col>9</xdr:col>
      <xdr:colOff>0</xdr:colOff>
      <xdr:row>15</xdr:row>
      <xdr:rowOff>57150</xdr:rowOff>
    </xdr:to>
    <xdr:cxnSp>
      <xdr:nvCxnSpPr>
        <xdr:cNvPr id="16" name="直接连接符 15"/>
        <xdr:cNvCxnSpPr/>
      </xdr:nvCxnSpPr>
      <xdr:spPr>
        <a:xfrm flipV="1">
          <a:off x="409575" y="3111500"/>
          <a:ext cx="65246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20</xdr:row>
      <xdr:rowOff>0</xdr:rowOff>
    </xdr:from>
    <xdr:to>
      <xdr:col>9</xdr:col>
      <xdr:colOff>19050</xdr:colOff>
      <xdr:row>35</xdr:row>
      <xdr:rowOff>28575</xdr:rowOff>
    </xdr:to>
    <xdr:graphicFrame>
      <xdr:nvGraphicFramePr>
        <xdr:cNvPr id="17" name="图表 16"/>
        <xdr:cNvGraphicFramePr/>
      </xdr:nvGraphicFramePr>
      <xdr:xfrm>
        <a:off x="9525" y="3971925"/>
        <a:ext cx="6943725" cy="2981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619125</xdr:colOff>
      <xdr:row>31</xdr:row>
      <xdr:rowOff>50800</xdr:rowOff>
    </xdr:from>
    <xdr:to>
      <xdr:col>9</xdr:col>
      <xdr:colOff>1250950</xdr:colOff>
      <xdr:row>32</xdr:row>
      <xdr:rowOff>118745</xdr:rowOff>
    </xdr:to>
    <xdr:pic>
      <xdr:nvPicPr>
        <xdr:cNvPr id="4" name="图片 77" descr="a87adda46ed1a3ffc1fcb15244379d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3325" y="6181725"/>
          <a:ext cx="631825" cy="25844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0.04875</cdr:x>
      <cdr:y>0.17014</cdr:y>
    </cdr:from>
    <cdr:to>
      <cdr:x>1</cdr:x>
      <cdr:y>0.17361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333375" y="466725"/>
          <a:ext cx="650557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0.05153</cdr:x>
      <cdr:y>0.40972</cdr:y>
    </cdr:from>
    <cdr:to>
      <cdr:x>1</cdr:x>
      <cdr:y>0.41667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352425" y="1123950"/>
          <a:ext cx="6486525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0.04178</cdr:x>
      <cdr:y>0.88542</cdr:y>
    </cdr:from>
    <cdr:to>
      <cdr:x>1</cdr:x>
      <cdr:y>0.88889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>
          <a:off x="285750" y="2428875"/>
          <a:ext cx="6553200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2"/>
  <sheetViews>
    <sheetView tabSelected="1" topLeftCell="A4" workbookViewId="0">
      <selection activeCell="K10" sqref="K10"/>
    </sheetView>
  </sheetViews>
  <sheetFormatPr defaultColWidth="9" defaultRowHeight="15"/>
  <cols>
    <col min="1" max="1" width="10" style="5" customWidth="1"/>
    <col min="2" max="2" width="11.875" style="5" customWidth="1"/>
    <col min="3" max="3" width="9.375" style="5" customWidth="1"/>
    <col min="4" max="4" width="9.875" style="5" customWidth="1"/>
    <col min="5" max="5" width="13.5" style="5" customWidth="1"/>
    <col min="6" max="6" width="10.125" style="5" customWidth="1"/>
    <col min="7" max="7" width="10.625" style="5" customWidth="1"/>
    <col min="8" max="8" width="9.625" style="5" customWidth="1"/>
    <col min="9" max="9" width="8" style="5" customWidth="1"/>
    <col min="10" max="16384" width="9" style="5"/>
  </cols>
  <sheetData>
    <row r="1" ht="21" spans="1:1">
      <c r="A1" s="6" t="s">
        <v>0</v>
      </c>
    </row>
    <row r="2" ht="2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24" customHeight="1" spans="1:9">
      <c r="A3" s="9" t="s">
        <v>2</v>
      </c>
      <c r="B3" s="9"/>
      <c r="C3" s="9"/>
      <c r="D3" s="9"/>
      <c r="E3" s="9"/>
      <c r="F3" s="9"/>
      <c r="G3" s="9"/>
      <c r="H3" s="10"/>
      <c r="I3" s="10"/>
    </row>
    <row r="4" ht="24" customHeight="1" spans="1:9">
      <c r="A4" s="11" t="s">
        <v>3</v>
      </c>
      <c r="B4" s="11"/>
      <c r="C4" s="11"/>
      <c r="D4" s="11"/>
      <c r="E4" s="11"/>
      <c r="F4" s="11"/>
      <c r="G4" s="11"/>
      <c r="H4" s="11"/>
      <c r="I4" s="11"/>
    </row>
    <row r="5" ht="24" customHeight="1" spans="1:9">
      <c r="A5" s="11" t="s">
        <v>4</v>
      </c>
      <c r="B5" s="11"/>
      <c r="C5" s="11"/>
      <c r="D5" s="11"/>
      <c r="E5" s="11"/>
      <c r="F5" s="11"/>
      <c r="G5" s="11"/>
      <c r="H5" s="11"/>
      <c r="I5" s="11"/>
    </row>
    <row r="6" ht="24.75" customHeight="1" spans="1:9">
      <c r="A6" s="12" t="s">
        <v>5</v>
      </c>
      <c r="B6" s="13"/>
      <c r="C6" s="13"/>
      <c r="D6" s="13" t="s">
        <v>6</v>
      </c>
      <c r="E6" s="13"/>
      <c r="F6" s="13" t="s">
        <v>7</v>
      </c>
      <c r="G6" s="5" t="s">
        <v>8</v>
      </c>
      <c r="I6" s="10"/>
    </row>
    <row r="7" ht="19.5" customHeight="1" spans="1:9">
      <c r="A7" s="14" t="s">
        <v>9</v>
      </c>
      <c r="B7" s="15" t="s">
        <v>10</v>
      </c>
      <c r="C7" s="15" t="s">
        <v>11</v>
      </c>
      <c r="D7" s="15"/>
      <c r="E7" s="15"/>
      <c r="F7" s="15"/>
      <c r="G7" s="15"/>
      <c r="H7" s="16"/>
      <c r="I7" s="60" t="s">
        <v>12</v>
      </c>
    </row>
    <row r="8" ht="19.5" customHeight="1" spans="1:9">
      <c r="A8" s="17"/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20"/>
      <c r="I8" s="61"/>
    </row>
    <row r="9" s="4" customFormat="1" ht="19.5" customHeight="1" spans="1:9">
      <c r="A9" s="21">
        <v>1</v>
      </c>
      <c r="B9" s="22" t="s">
        <v>19</v>
      </c>
      <c r="C9" s="23">
        <v>100.01</v>
      </c>
      <c r="D9" s="23">
        <v>100.06</v>
      </c>
      <c r="E9" s="23">
        <v>100.01</v>
      </c>
      <c r="F9" s="23">
        <v>100.04</v>
      </c>
      <c r="G9" s="23">
        <v>100.04</v>
      </c>
      <c r="H9" s="24">
        <f>SUM(C9:G9)/5</f>
        <v>100.032</v>
      </c>
      <c r="I9" s="62">
        <f>MAX(C9:G9)-MIN(C9:G9)</f>
        <v>0.0499999999999972</v>
      </c>
    </row>
    <row r="10" s="4" customFormat="1" ht="19.5" customHeight="1" spans="1:9">
      <c r="A10" s="21">
        <v>2</v>
      </c>
      <c r="B10" s="22" t="s">
        <v>20</v>
      </c>
      <c r="C10" s="23">
        <v>100.04</v>
      </c>
      <c r="D10" s="23">
        <v>100.06</v>
      </c>
      <c r="E10" s="23">
        <v>100.04</v>
      </c>
      <c r="F10" s="23">
        <v>100.04</v>
      </c>
      <c r="G10" s="23">
        <v>100.06</v>
      </c>
      <c r="H10" s="24">
        <f t="shared" ref="H10:H18" si="0">SUM(C10:G10)/5</f>
        <v>100.048</v>
      </c>
      <c r="I10" s="62">
        <f t="shared" ref="I10:I18" si="1">MAX(C10:G10)-MIN(C10:G10)</f>
        <v>0.019999999999996</v>
      </c>
    </row>
    <row r="11" s="4" customFormat="1" ht="19.5" customHeight="1" spans="1:9">
      <c r="A11" s="21">
        <v>3</v>
      </c>
      <c r="B11" s="22" t="s">
        <v>21</v>
      </c>
      <c r="C11" s="23">
        <v>100.02</v>
      </c>
      <c r="D11" s="23">
        <v>100.06</v>
      </c>
      <c r="E11" s="23">
        <v>100.04</v>
      </c>
      <c r="F11" s="23">
        <v>100.04</v>
      </c>
      <c r="G11" s="23">
        <v>100.02</v>
      </c>
      <c r="H11" s="24">
        <f t="shared" si="0"/>
        <v>100.036</v>
      </c>
      <c r="I11" s="62">
        <f t="shared" si="1"/>
        <v>0.0400000000000063</v>
      </c>
    </row>
    <row r="12" s="4" customFormat="1" ht="19.5" customHeight="1" spans="1:15">
      <c r="A12" s="21">
        <v>4</v>
      </c>
      <c r="B12" s="22" t="s">
        <v>22</v>
      </c>
      <c r="C12" s="23">
        <v>100.02</v>
      </c>
      <c r="D12" s="23">
        <v>100.06</v>
      </c>
      <c r="E12" s="23">
        <v>100.04</v>
      </c>
      <c r="F12" s="23">
        <v>100.04</v>
      </c>
      <c r="G12" s="23">
        <v>100.01</v>
      </c>
      <c r="H12" s="24">
        <f t="shared" si="0"/>
        <v>100.034</v>
      </c>
      <c r="I12" s="62">
        <f t="shared" si="1"/>
        <v>0.0499999999999972</v>
      </c>
      <c r="O12" s="63"/>
    </row>
    <row r="13" s="4" customFormat="1" ht="19.5" customHeight="1" spans="1:15">
      <c r="A13" s="25">
        <v>5</v>
      </c>
      <c r="B13" s="22" t="s">
        <v>23</v>
      </c>
      <c r="C13" s="23">
        <v>100.06</v>
      </c>
      <c r="D13" s="23">
        <v>100.04</v>
      </c>
      <c r="E13" s="23">
        <v>100.04</v>
      </c>
      <c r="F13" s="23">
        <v>100.06</v>
      </c>
      <c r="G13" s="23">
        <v>100.04</v>
      </c>
      <c r="H13" s="24">
        <f t="shared" si="0"/>
        <v>100.048</v>
      </c>
      <c r="I13" s="62">
        <v>0.02</v>
      </c>
      <c r="O13" s="63"/>
    </row>
    <row r="14" s="4" customFormat="1" ht="19.5" customHeight="1" spans="1:15">
      <c r="A14" s="25">
        <v>6</v>
      </c>
      <c r="B14" s="22" t="s">
        <v>24</v>
      </c>
      <c r="C14" s="23">
        <v>100.02</v>
      </c>
      <c r="D14" s="23">
        <v>100.06</v>
      </c>
      <c r="E14" s="23">
        <v>100.04</v>
      </c>
      <c r="F14" s="23">
        <v>100.04</v>
      </c>
      <c r="G14" s="23">
        <v>100.04</v>
      </c>
      <c r="H14" s="24">
        <f t="shared" si="0"/>
        <v>100.04</v>
      </c>
      <c r="I14" s="62">
        <f t="shared" si="1"/>
        <v>0.0400000000000063</v>
      </c>
      <c r="O14" s="63"/>
    </row>
    <row r="15" s="4" customFormat="1" ht="19.5" customHeight="1" spans="1:15">
      <c r="A15" s="25">
        <v>7</v>
      </c>
      <c r="B15" s="22" t="s">
        <v>25</v>
      </c>
      <c r="C15" s="23">
        <v>100.06</v>
      </c>
      <c r="D15" s="23">
        <v>100.04</v>
      </c>
      <c r="E15" s="23">
        <v>100.06</v>
      </c>
      <c r="F15" s="23">
        <v>100.04</v>
      </c>
      <c r="G15" s="23">
        <v>100.01</v>
      </c>
      <c r="H15" s="24">
        <f t="shared" si="0"/>
        <v>100.042</v>
      </c>
      <c r="I15" s="62">
        <f t="shared" si="1"/>
        <v>0.0499999999999972</v>
      </c>
      <c r="O15" s="63"/>
    </row>
    <row r="16" s="4" customFormat="1" ht="19.5" customHeight="1" spans="1:15">
      <c r="A16" s="25">
        <v>8</v>
      </c>
      <c r="B16" s="22" t="s">
        <v>26</v>
      </c>
      <c r="C16" s="23">
        <v>100.06</v>
      </c>
      <c r="D16" s="23">
        <v>100.04</v>
      </c>
      <c r="E16" s="23">
        <v>100.04</v>
      </c>
      <c r="F16" s="23">
        <v>100.04</v>
      </c>
      <c r="G16" s="23">
        <v>100.06</v>
      </c>
      <c r="H16" s="24">
        <f t="shared" si="0"/>
        <v>100.048</v>
      </c>
      <c r="I16" s="62">
        <f t="shared" si="1"/>
        <v>0.019999999999996</v>
      </c>
      <c r="O16" s="63"/>
    </row>
    <row r="17" s="4" customFormat="1" ht="19.5" customHeight="1" spans="1:15">
      <c r="A17" s="25">
        <v>9</v>
      </c>
      <c r="B17" s="22" t="s">
        <v>27</v>
      </c>
      <c r="C17" s="23">
        <v>100.06</v>
      </c>
      <c r="D17" s="23">
        <v>100.04</v>
      </c>
      <c r="E17" s="23">
        <v>100.06</v>
      </c>
      <c r="F17" s="23">
        <v>100.04</v>
      </c>
      <c r="G17" s="23">
        <v>100.01</v>
      </c>
      <c r="H17" s="24">
        <f t="shared" si="0"/>
        <v>100.042</v>
      </c>
      <c r="I17" s="62">
        <f t="shared" si="1"/>
        <v>0.0499999999999972</v>
      </c>
      <c r="O17" s="63"/>
    </row>
    <row r="18" s="4" customFormat="1" ht="19.5" customHeight="1" spans="1:15">
      <c r="A18" s="25">
        <v>10</v>
      </c>
      <c r="B18" s="22" t="s">
        <v>28</v>
      </c>
      <c r="C18" s="23">
        <v>100.02</v>
      </c>
      <c r="D18" s="23">
        <v>100.06</v>
      </c>
      <c r="E18" s="23">
        <v>100.04</v>
      </c>
      <c r="F18" s="23">
        <v>100.04</v>
      </c>
      <c r="G18" s="23">
        <v>100.01</v>
      </c>
      <c r="H18" s="24">
        <f t="shared" si="0"/>
        <v>100.034</v>
      </c>
      <c r="I18" s="62">
        <f t="shared" si="1"/>
        <v>0.0499999999999972</v>
      </c>
      <c r="O18" s="63"/>
    </row>
    <row r="19" s="4" customFormat="1" ht="19.5" customHeight="1" spans="1:9">
      <c r="A19" s="25"/>
      <c r="B19" s="26"/>
      <c r="C19" s="25"/>
      <c r="D19" s="25"/>
      <c r="E19" s="25"/>
      <c r="F19" s="25"/>
      <c r="G19" s="25"/>
      <c r="H19" s="27"/>
      <c r="I19" s="64"/>
    </row>
    <row r="20" s="4" customFormat="1" ht="24" customHeight="1" spans="1:9">
      <c r="A20" s="28"/>
      <c r="B20" s="29">
        <f>AVERAGE(H9:H18)</f>
        <v>100.0404</v>
      </c>
      <c r="C20" s="30"/>
      <c r="D20" s="30"/>
      <c r="E20" s="30"/>
      <c r="F20" s="31"/>
      <c r="G20" s="32">
        <f>AVERAGE(I9:I18)</f>
        <v>0.0389999999999991</v>
      </c>
      <c r="H20" s="33"/>
      <c r="I20" s="65"/>
    </row>
    <row r="21" s="4" customFormat="1" ht="19.5" customHeight="1" spans="1:9">
      <c r="A21" s="34" t="s">
        <v>29</v>
      </c>
      <c r="B21" s="35"/>
      <c r="C21" s="36" t="s">
        <v>30</v>
      </c>
      <c r="D21" s="37">
        <v>0.58</v>
      </c>
      <c r="E21" s="36" t="s">
        <v>31</v>
      </c>
      <c r="F21" s="37">
        <v>2.115</v>
      </c>
      <c r="G21" s="36" t="s">
        <v>32</v>
      </c>
      <c r="H21" s="37">
        <v>0</v>
      </c>
      <c r="I21" s="66"/>
    </row>
    <row r="22" ht="25.5" customHeight="1" spans="1:9">
      <c r="A22" s="38"/>
      <c r="B22" s="39" t="s">
        <v>33</v>
      </c>
      <c r="C22" s="40"/>
      <c r="D22" s="4"/>
      <c r="E22" s="4"/>
      <c r="F22" s="4"/>
      <c r="G22" s="4"/>
      <c r="H22" s="4"/>
      <c r="I22" s="4"/>
    </row>
    <row r="23" ht="25.5" customHeight="1" spans="1:9">
      <c r="A23" s="41" t="s">
        <v>34</v>
      </c>
      <c r="B23" s="42" t="s">
        <v>35</v>
      </c>
      <c r="C23" s="43"/>
      <c r="D23" s="44">
        <f>SUM(B20)</f>
        <v>100.0404</v>
      </c>
      <c r="E23" s="45"/>
      <c r="F23" s="4"/>
      <c r="G23" s="4"/>
      <c r="H23" s="4"/>
      <c r="I23" s="4"/>
    </row>
    <row r="24" ht="25.5" customHeight="1" spans="1:9">
      <c r="A24" s="41" t="s">
        <v>36</v>
      </c>
      <c r="B24" s="42" t="s">
        <v>37</v>
      </c>
      <c r="C24" s="43"/>
      <c r="D24" s="46">
        <f>SUM(D23+D21*G20)</f>
        <v>100.06302</v>
      </c>
      <c r="E24" s="45"/>
      <c r="F24" s="47"/>
      <c r="G24" s="47"/>
      <c r="H24" s="48"/>
      <c r="I24" s="48"/>
    </row>
    <row r="25" ht="25.5" customHeight="1" spans="1:9">
      <c r="A25" s="41" t="s">
        <v>38</v>
      </c>
      <c r="B25" s="42" t="s">
        <v>39</v>
      </c>
      <c r="D25" s="46">
        <f>SUM(B20-D21*G20)</f>
        <v>100.01778</v>
      </c>
      <c r="E25" s="45"/>
      <c r="F25" s="49"/>
      <c r="G25" s="49"/>
      <c r="H25" s="49"/>
      <c r="I25" s="4"/>
    </row>
    <row r="26" ht="25.5" customHeight="1" spans="1:9">
      <c r="A26" s="50" t="s">
        <v>12</v>
      </c>
      <c r="B26" s="51" t="s">
        <v>33</v>
      </c>
      <c r="D26" s="52"/>
      <c r="E26" s="4"/>
      <c r="F26" s="4"/>
      <c r="G26" s="4"/>
      <c r="H26" s="4"/>
      <c r="I26" s="4"/>
    </row>
    <row r="27" ht="25.5" customHeight="1" spans="1:9">
      <c r="A27" s="53" t="s">
        <v>40</v>
      </c>
      <c r="B27" s="54" t="s">
        <v>41</v>
      </c>
      <c r="D27" s="52">
        <f>SUM(G20)</f>
        <v>0.0389999999999991</v>
      </c>
      <c r="E27" s="45"/>
      <c r="F27" s="4"/>
      <c r="G27" s="4"/>
      <c r="H27" s="4"/>
      <c r="I27" s="4"/>
    </row>
    <row r="28" ht="25.5" customHeight="1" spans="1:9">
      <c r="A28" s="41" t="s">
        <v>36</v>
      </c>
      <c r="B28" s="42" t="s">
        <v>37</v>
      </c>
      <c r="D28" s="52">
        <v>0.06</v>
      </c>
      <c r="E28" s="45"/>
      <c r="F28" s="55"/>
      <c r="G28" s="4"/>
      <c r="H28" s="48"/>
      <c r="I28" s="48"/>
    </row>
    <row r="29" ht="25.5" customHeight="1" spans="1:9">
      <c r="A29" s="41" t="s">
        <v>38</v>
      </c>
      <c r="B29" s="42" t="s">
        <v>39</v>
      </c>
      <c r="D29" s="56">
        <f>SUM(H21*G20)</f>
        <v>0</v>
      </c>
      <c r="E29" s="45"/>
      <c r="F29" s="4"/>
      <c r="G29" s="4"/>
      <c r="H29" s="48"/>
      <c r="I29" s="48"/>
    </row>
    <row r="30" ht="25.5" customHeight="1" spans="1:9">
      <c r="A30" s="57" t="s">
        <v>42</v>
      </c>
      <c r="B30" s="56"/>
      <c r="C30" s="56"/>
      <c r="D30" s="56"/>
      <c r="E30" s="56"/>
      <c r="F30" s="56"/>
      <c r="G30" s="56"/>
      <c r="H30" s="56"/>
      <c r="I30" s="56"/>
    </row>
    <row r="31" ht="37.5" customHeight="1" spans="1:9">
      <c r="A31" s="58" t="s">
        <v>43</v>
      </c>
      <c r="B31" s="58"/>
      <c r="C31" s="58"/>
      <c r="D31" s="58"/>
      <c r="E31" s="58"/>
      <c r="F31" s="58"/>
      <c r="G31" s="58"/>
      <c r="H31" s="58"/>
      <c r="I31" s="58"/>
    </row>
    <row r="32" ht="25.5" customHeight="1" spans="2:9">
      <c r="B32" s="59" t="s">
        <v>44</v>
      </c>
      <c r="C32" s="59"/>
      <c r="D32" s="59"/>
      <c r="E32" s="59"/>
      <c r="F32" s="59"/>
      <c r="G32" s="59"/>
      <c r="H32" s="59"/>
      <c r="I32" s="59"/>
    </row>
  </sheetData>
  <mergeCells count="16">
    <mergeCell ref="A2:I2"/>
    <mergeCell ref="A3:G3"/>
    <mergeCell ref="A4:I4"/>
    <mergeCell ref="A5:I5"/>
    <mergeCell ref="C7:G7"/>
    <mergeCell ref="A21:B21"/>
    <mergeCell ref="B22:C22"/>
    <mergeCell ref="H24:I24"/>
    <mergeCell ref="H28:I28"/>
    <mergeCell ref="H29:I29"/>
    <mergeCell ref="A30:I30"/>
    <mergeCell ref="A31:I31"/>
    <mergeCell ref="B32:I32"/>
    <mergeCell ref="A7:A8"/>
    <mergeCell ref="H7:H8"/>
    <mergeCell ref="I7:I8"/>
  </mergeCells>
  <pageMargins left="0.196527777777778" right="0.196527777777778" top="0.196527777777778" bottom="0.196527777777778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447675</xdr:colOff>
                <xdr:row>7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19</xdr:row>
                <xdr:rowOff>0</xdr:rowOff>
              </from>
              <to>
                <xdr:col>0</xdr:col>
                <xdr:colOff>733425</xdr:colOff>
                <xdr:row>19</xdr:row>
                <xdr:rowOff>295275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22</xdr:row>
                <xdr:rowOff>28575</xdr:rowOff>
              </from>
              <to>
                <xdr:col>2</xdr:col>
                <xdr:colOff>390525</xdr:colOff>
                <xdr:row>23</xdr:row>
                <xdr:rowOff>9525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23</xdr:row>
                <xdr:rowOff>104775</xdr:rowOff>
              </from>
              <to>
                <xdr:col>2</xdr:col>
                <xdr:colOff>628650</xdr:colOff>
                <xdr:row>24</xdr:row>
                <xdr:rowOff>142875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24</xdr:row>
                <xdr:rowOff>47625</xdr:rowOff>
              </from>
              <to>
                <xdr:col>2</xdr:col>
                <xdr:colOff>628650</xdr:colOff>
                <xdr:row>25</xdr:row>
                <xdr:rowOff>28575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27</xdr:row>
                <xdr:rowOff>114300</xdr:rowOff>
              </from>
              <to>
                <xdr:col>2</xdr:col>
                <xdr:colOff>428625</xdr:colOff>
                <xdr:row>28</xdr:row>
                <xdr:rowOff>66675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21</xdr:row>
                <xdr:rowOff>95250</xdr:rowOff>
              </from>
              <to>
                <xdr:col>0</xdr:col>
                <xdr:colOff>685800</xdr:colOff>
                <xdr:row>21</xdr:row>
                <xdr:rowOff>323850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28</xdr:row>
                <xdr:rowOff>66675</xdr:rowOff>
              </from>
              <to>
                <xdr:col>2</xdr:col>
                <xdr:colOff>561975</xdr:colOff>
                <xdr:row>29</xdr:row>
                <xdr:rowOff>38100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6" workbookViewId="0">
      <selection activeCell="J14" sqref="J14"/>
    </sheetView>
  </sheetViews>
  <sheetFormatPr defaultColWidth="9" defaultRowHeight="15"/>
  <cols>
    <col min="1" max="1" width="9.75" customWidth="1"/>
    <col min="2" max="2" width="9.5" customWidth="1"/>
    <col min="3" max="3" width="9.125" customWidth="1"/>
    <col min="9" max="9" width="17.625" customWidth="1"/>
    <col min="10" max="10" width="18.875" customWidth="1"/>
  </cols>
  <sheetData>
    <row r="1" ht="26.25" customHeight="1" spans="1:9">
      <c r="A1" s="1" t="s">
        <v>45</v>
      </c>
      <c r="B1" s="2"/>
      <c r="C1" s="2"/>
      <c r="D1" s="2"/>
      <c r="E1" s="2"/>
      <c r="F1" s="2"/>
      <c r="G1" s="2"/>
      <c r="H1" s="2"/>
      <c r="I1" s="2"/>
    </row>
    <row r="8" ht="17.5" spans="10:10">
      <c r="J8" s="3" t="s">
        <v>46</v>
      </c>
    </row>
    <row r="13" ht="17.5" spans="10:10">
      <c r="J13" s="3" t="s">
        <v>47</v>
      </c>
    </row>
    <row r="16" ht="17.5" spans="10:10">
      <c r="J16" s="3" t="s">
        <v>48</v>
      </c>
    </row>
    <row r="20" ht="9" customHeight="1"/>
    <row r="23" ht="17.5" spans="10:10">
      <c r="J23" s="3" t="s">
        <v>49</v>
      </c>
    </row>
    <row r="26" ht="17.5" spans="10:10">
      <c r="J26" s="3" t="s">
        <v>50</v>
      </c>
    </row>
    <row r="34" ht="17.5" spans="10:10">
      <c r="J34" s="3" t="s">
        <v>51</v>
      </c>
    </row>
  </sheetData>
  <mergeCells count="1">
    <mergeCell ref="A1:I1"/>
  </mergeCells>
  <pageMargins left="0.393055555555556" right="0.393055555555556" top="0.196527777777778" bottom="0.196527777777778" header="0.511805555555556" footer="0.51180555555555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yingjie</cp:lastModifiedBy>
  <dcterms:created xsi:type="dcterms:W3CDTF">1996-12-17T01:32:00Z</dcterms:created>
  <cp:lastPrinted>2017-05-16T06:31:00Z</cp:lastPrinted>
  <dcterms:modified xsi:type="dcterms:W3CDTF">2022-05-14T05:58:33Z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E4A46439D0164F40BBE8476B4E70EC78</vt:lpwstr>
  </property>
</Properties>
</file>