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8" yWindow="-108" windowWidth="19416" windowHeight="10416"/>
  </bookViews>
  <sheets>
    <sheet name="售后服务" sheetId="2" r:id="rId1"/>
    <sheet name="Sheet1" sheetId="3" r:id="rId2"/>
    <sheet name="Sheet2" sheetId="4" r:id="rId3"/>
  </sheets>
  <externalReferences>
    <externalReference r:id="rId4"/>
  </externalReferences>
  <definedNames>
    <definedName name="_xlnm._FilterDatabase" localSheetId="1" hidden="1">Sheet1!$A$2:$G$53</definedName>
    <definedName name="_xlnm._FilterDatabase" localSheetId="0" hidden="1">售后服务!$A$4:$J$60</definedName>
  </definedNames>
  <calcPr calcId="144525"/>
</workbook>
</file>

<file path=xl/calcChain.xml><?xml version="1.0" encoding="utf-8"?>
<calcChain xmlns="http://schemas.openxmlformats.org/spreadsheetml/2006/main">
  <c r="H10" i="4" l="1"/>
  <c r="E3" i="4"/>
  <c r="E6" i="4" s="1"/>
  <c r="E1" i="4"/>
  <c r="C3" i="4"/>
  <c r="C1" i="4"/>
  <c r="C6" i="4" s="1"/>
  <c r="A4" i="3"/>
  <c r="B4" i="3"/>
  <c r="C4" i="3"/>
  <c r="A5" i="3"/>
  <c r="B5" i="3"/>
  <c r="C5" i="3"/>
  <c r="A6" i="3"/>
  <c r="B6" i="3"/>
  <c r="C6" i="3"/>
  <c r="A7" i="3"/>
  <c r="B7" i="3"/>
  <c r="C7" i="3"/>
  <c r="A8" i="3"/>
  <c r="B8" i="3"/>
  <c r="C8" i="3"/>
  <c r="A9" i="3"/>
  <c r="B9" i="3"/>
  <c r="C9" i="3"/>
  <c r="A10" i="3"/>
  <c r="B10" i="3"/>
  <c r="C10" i="3"/>
  <c r="A11" i="3"/>
  <c r="B11" i="3"/>
  <c r="C11" i="3"/>
  <c r="A12" i="3"/>
  <c r="B12" i="3"/>
  <c r="C12" i="3"/>
  <c r="A13" i="3"/>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C24" i="3"/>
  <c r="A25" i="3"/>
  <c r="B25" i="3"/>
  <c r="C25" i="3"/>
  <c r="A26" i="3"/>
  <c r="B26" i="3"/>
  <c r="C26" i="3"/>
  <c r="A27" i="3"/>
  <c r="B27" i="3"/>
  <c r="C27" i="3"/>
  <c r="A28" i="3"/>
  <c r="B28" i="3"/>
  <c r="C28" i="3"/>
  <c r="A29" i="3"/>
  <c r="B29" i="3"/>
  <c r="C29" i="3"/>
  <c r="A30" i="3"/>
  <c r="B30" i="3"/>
  <c r="C30" i="3"/>
  <c r="A31" i="3"/>
  <c r="B31" i="3"/>
  <c r="C31" i="3"/>
  <c r="A32" i="3"/>
  <c r="B32" i="3"/>
  <c r="C32" i="3"/>
  <c r="A33" i="3"/>
  <c r="B33" i="3"/>
  <c r="C33" i="3"/>
  <c r="A34" i="3"/>
  <c r="B34" i="3"/>
  <c r="C34" i="3"/>
  <c r="A35" i="3"/>
  <c r="B35" i="3"/>
  <c r="C35" i="3"/>
  <c r="A36" i="3"/>
  <c r="B36" i="3"/>
  <c r="C36" i="3"/>
  <c r="A37" i="3"/>
  <c r="B37" i="3"/>
  <c r="C37" i="3"/>
  <c r="A38" i="3"/>
  <c r="B38" i="3"/>
  <c r="C38" i="3"/>
  <c r="A39" i="3"/>
  <c r="B39" i="3"/>
  <c r="C39" i="3"/>
  <c r="A40" i="3"/>
  <c r="B40" i="3"/>
  <c r="C40" i="3"/>
  <c r="A41" i="3"/>
  <c r="B41" i="3"/>
  <c r="C41" i="3"/>
  <c r="A42" i="3"/>
  <c r="B42" i="3"/>
  <c r="C42" i="3"/>
  <c r="A43" i="3"/>
  <c r="B43" i="3"/>
  <c r="C43" i="3"/>
  <c r="A44" i="3"/>
  <c r="B44" i="3"/>
  <c r="C44" i="3"/>
  <c r="A45" i="3"/>
  <c r="B45" i="3"/>
  <c r="C45" i="3"/>
  <c r="A46" i="3"/>
  <c r="B46" i="3"/>
  <c r="C46" i="3"/>
  <c r="A47" i="3"/>
  <c r="B47" i="3"/>
  <c r="C47" i="3"/>
  <c r="A48" i="3"/>
  <c r="B48" i="3"/>
  <c r="C48" i="3"/>
  <c r="A49" i="3"/>
  <c r="B49" i="3"/>
  <c r="C49" i="3"/>
  <c r="A50" i="3"/>
  <c r="B50" i="3"/>
  <c r="C50" i="3"/>
  <c r="A51" i="3"/>
  <c r="B51" i="3"/>
  <c r="C51" i="3"/>
  <c r="A52" i="3"/>
  <c r="B52" i="3"/>
  <c r="C52" i="3"/>
  <c r="C3" i="3"/>
  <c r="B3" i="3"/>
  <c r="A3" i="3"/>
  <c r="A2" i="3"/>
  <c r="D2" i="3"/>
  <c r="C2" i="3"/>
  <c r="B2" i="3"/>
  <c r="A1" i="3" l="1"/>
  <c r="J56" i="2"/>
  <c r="J55" i="2"/>
  <c r="J54" i="2"/>
  <c r="D52" i="3" s="1"/>
  <c r="J53" i="2"/>
  <c r="D51" i="3" s="1"/>
  <c r="J52" i="2"/>
  <c r="D50" i="3" s="1"/>
  <c r="J51" i="2"/>
  <c r="D49" i="3" s="1"/>
  <c r="J50" i="2"/>
  <c r="D48" i="3" s="1"/>
  <c r="J49" i="2"/>
  <c r="D47" i="3" s="1"/>
  <c r="J48" i="2"/>
  <c r="D46" i="3" s="1"/>
  <c r="J47" i="2"/>
  <c r="D45" i="3" s="1"/>
  <c r="J46" i="2"/>
  <c r="D44" i="3" s="1"/>
  <c r="J45" i="2"/>
  <c r="D43" i="3" s="1"/>
  <c r="J44" i="2"/>
  <c r="D42" i="3" s="1"/>
  <c r="J43" i="2"/>
  <c r="D41" i="3" s="1"/>
  <c r="J42" i="2"/>
  <c r="D40" i="3" s="1"/>
  <c r="J41" i="2"/>
  <c r="D39" i="3" s="1"/>
  <c r="J40" i="2"/>
  <c r="D38" i="3" s="1"/>
  <c r="J39" i="2"/>
  <c r="D37" i="3" s="1"/>
  <c r="J38" i="2"/>
  <c r="D36" i="3" s="1"/>
  <c r="J37" i="2"/>
  <c r="D35" i="3" s="1"/>
  <c r="J36" i="2"/>
  <c r="D34" i="3" s="1"/>
  <c r="J35" i="2"/>
  <c r="D33" i="3" s="1"/>
  <c r="J34" i="2"/>
  <c r="D32" i="3" s="1"/>
  <c r="J33" i="2"/>
  <c r="D31" i="3" s="1"/>
  <c r="J32" i="2"/>
  <c r="D30" i="3" s="1"/>
  <c r="J31" i="2"/>
  <c r="D29" i="3" s="1"/>
  <c r="J30" i="2"/>
  <c r="D28" i="3" s="1"/>
  <c r="J29" i="2"/>
  <c r="D27" i="3" s="1"/>
  <c r="J28" i="2"/>
  <c r="D26" i="3" s="1"/>
  <c r="J27" i="2"/>
  <c r="D25" i="3" s="1"/>
  <c r="J26" i="2"/>
  <c r="D24" i="3" s="1"/>
  <c r="J25" i="2"/>
  <c r="D23" i="3" s="1"/>
  <c r="J24" i="2"/>
  <c r="D22" i="3" s="1"/>
  <c r="J23" i="2"/>
  <c r="D21" i="3" s="1"/>
  <c r="J22" i="2"/>
  <c r="D20" i="3" s="1"/>
  <c r="J21" i="2"/>
  <c r="D19" i="3" s="1"/>
  <c r="J20" i="2"/>
  <c r="D18" i="3" s="1"/>
  <c r="J19" i="2"/>
  <c r="D17" i="3" s="1"/>
  <c r="J18" i="2"/>
  <c r="D16" i="3" s="1"/>
  <c r="J17" i="2"/>
  <c r="D15" i="3" s="1"/>
  <c r="J16" i="2"/>
  <c r="D14" i="3" s="1"/>
  <c r="J15" i="2"/>
  <c r="D13" i="3" s="1"/>
  <c r="J14" i="2"/>
  <c r="D12" i="3" s="1"/>
  <c r="J13" i="2"/>
  <c r="D11" i="3" s="1"/>
  <c r="J12" i="2"/>
  <c r="D10" i="3" s="1"/>
  <c r="J11" i="2"/>
  <c r="D9" i="3" s="1"/>
  <c r="J10" i="2"/>
  <c r="D8" i="3" s="1"/>
  <c r="J9" i="2"/>
  <c r="D7" i="3" s="1"/>
  <c r="J8" i="2"/>
  <c r="D6" i="3" s="1"/>
  <c r="J7" i="2"/>
  <c r="D5" i="3" s="1"/>
  <c r="J6" i="2"/>
  <c r="D4" i="3" s="1"/>
  <c r="J5" i="2"/>
  <c r="D3" i="3" s="1"/>
  <c r="E52" i="3" l="1"/>
  <c r="E44" i="3"/>
  <c r="F44" i="3" s="1"/>
  <c r="E20" i="3"/>
  <c r="H53" i="3" s="1"/>
  <c r="D1" i="3"/>
  <c r="J57" i="2"/>
  <c r="E53" i="3" l="1"/>
</calcChain>
</file>

<file path=xl/sharedStrings.xml><?xml version="1.0" encoding="utf-8"?>
<sst xmlns="http://schemas.openxmlformats.org/spreadsheetml/2006/main" count="284" uniqueCount="280">
  <si>
    <t>组织名称</t>
  </si>
  <si>
    <t>板块</t>
  </si>
  <si>
    <t>序号</t>
  </si>
  <si>
    <t>标题</t>
  </si>
  <si>
    <t>检查内容</t>
  </si>
  <si>
    <t>小类分值</t>
  </si>
  <si>
    <t>分项得分%</t>
  </si>
  <si>
    <t>5.1.2</t>
  </si>
  <si>
    <t>5.1.3</t>
  </si>
  <si>
    <t>A1</t>
    <phoneticPr fontId="7" type="noConversion"/>
  </si>
  <si>
    <t>A7</t>
    <phoneticPr fontId="7" type="noConversion"/>
  </si>
  <si>
    <t>B1</t>
    <phoneticPr fontId="7" type="noConversion"/>
  </si>
  <si>
    <t>B2</t>
    <phoneticPr fontId="7" type="noConversion"/>
  </si>
  <si>
    <t>现场评审记录</t>
    <phoneticPr fontId="7" type="noConversion"/>
  </si>
  <si>
    <t>维度</t>
    <phoneticPr fontId="7" type="noConversion"/>
  </si>
  <si>
    <t>审核指南</t>
    <phoneticPr fontId="7" type="noConversion"/>
  </si>
  <si>
    <t>5.1　售后服务体系（40分）</t>
    <phoneticPr fontId="7" type="noConversion"/>
  </si>
  <si>
    <t>5.1.1　</t>
    <phoneticPr fontId="15" type="noConversion"/>
  </si>
  <si>
    <t>组织架构（4分）</t>
    <phoneticPr fontId="15" type="noConversion"/>
  </si>
  <si>
    <t>5.1.1.1　设立或指定专门从事售后服务工作的部门，并有合理的职能划分和岗位设置</t>
    <phoneticPr fontId="15" type="noConversion"/>
  </si>
  <si>
    <r>
      <t>A</t>
    </r>
    <r>
      <rPr>
        <b/>
        <sz val="10"/>
        <rFont val="黑体"/>
        <family val="3"/>
        <charset val="134"/>
      </rPr>
      <t>2</t>
    </r>
    <phoneticPr fontId="7" type="noConversion"/>
  </si>
  <si>
    <t>5.1.1.2　根据需要，服务网点覆盖商品销售区域，能够对服务网点进行有效管理</t>
    <phoneticPr fontId="15"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</si>
  <si>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phoneticPr fontId="12" type="noConversion"/>
  </si>
  <si>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phoneticPr fontId="12" type="noConversion"/>
  </si>
  <si>
    <t>人员配置（6分）</t>
    <phoneticPr fontId="15" type="noConversion"/>
  </si>
  <si>
    <t>5.1.2.1　根据行业特性，配置符合岗位要求并有相应资质水平的售后服务技术人员和业务人员</t>
    <phoneticPr fontId="15" type="noConversion"/>
  </si>
  <si>
    <r>
      <t>A</t>
    </r>
    <r>
      <rPr>
        <b/>
        <sz val="10"/>
        <rFont val="黑体"/>
        <family val="3"/>
        <charset val="134"/>
      </rPr>
      <t>3</t>
    </r>
    <phoneticPr fontId="7" type="noConversion"/>
  </si>
  <si>
    <r>
      <t>A</t>
    </r>
    <r>
      <rPr>
        <b/>
        <sz val="10"/>
        <rFont val="黑体"/>
        <family val="3"/>
        <charset val="134"/>
      </rPr>
      <t>4</t>
    </r>
    <phoneticPr fontId="7" type="noConversion"/>
  </si>
  <si>
    <r>
      <t>A</t>
    </r>
    <r>
      <rPr>
        <b/>
        <sz val="10"/>
        <rFont val="黑体"/>
        <family val="3"/>
        <charset val="134"/>
      </rPr>
      <t>5</t>
    </r>
    <phoneticPr fontId="7" type="noConversion"/>
  </si>
  <si>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phoneticPr fontId="12" type="noConversion"/>
  </si>
  <si>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phoneticPr fontId="12" type="noConversion"/>
  </si>
  <si>
    <t>资源配置（6分）</t>
    <phoneticPr fontId="15" type="noConversion"/>
  </si>
  <si>
    <t>A6</t>
    <phoneticPr fontId="15" type="noConversion"/>
  </si>
  <si>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phoneticPr fontId="12" type="noConversion"/>
  </si>
  <si>
    <t>5.1.3.2　售后服务组织应提供内部保障，具体包括：
a) 长期保持服务专业技术培训和业务人员的业务技能培训，使其有良好的素质和能力；
b) 定期或不定期的服务文化的培训；
c) 有效的评优、奖励、晋升和员工关怀机制。</t>
    <phoneticPr fontId="15" type="noConversion"/>
  </si>
  <si>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phoneticPr fontId="15" type="noConversion"/>
  </si>
  <si>
    <t>5.1.3.3　售后服务组织应提供基础设施，具体包括：
a) 办公场所和服务场所；
b) 售后服务设施，例如顾客信息系统、安全保障措施等；
c) 售后服务活动中涉及的工具、备品备件等。</t>
    <phoneticPr fontId="15" type="noConversion"/>
  </si>
  <si>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phoneticPr fontId="12" type="noConversion"/>
  </si>
  <si>
    <t>规范要求（6分）</t>
    <phoneticPr fontId="15" type="noConversion"/>
  </si>
  <si>
    <t>5.1.4　</t>
    <phoneticPr fontId="15" type="noConversion"/>
  </si>
  <si>
    <r>
      <t>A</t>
    </r>
    <r>
      <rPr>
        <b/>
        <sz val="10"/>
        <rFont val="黑体"/>
        <family val="3"/>
        <charset val="134"/>
      </rPr>
      <t>8</t>
    </r>
    <phoneticPr fontId="7" type="noConversion"/>
  </si>
  <si>
    <r>
      <t>A</t>
    </r>
    <r>
      <rPr>
        <b/>
        <sz val="10"/>
        <rFont val="黑体"/>
        <family val="3"/>
        <charset val="134"/>
      </rPr>
      <t>9</t>
    </r>
    <phoneticPr fontId="7" type="noConversion"/>
  </si>
  <si>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phoneticPr fontId="12" type="noConversion"/>
  </si>
  <si>
    <t>售后服务手册中应包括对有关国家法律法规的识别的内容，如引用国家的安全要求、三包规定等，从制度上约束服务活动的执行。在对员工培训和宣贯中应包括以上方面，且在售后服务手册中形成制度。</t>
    <phoneticPr fontId="15" type="noConversion"/>
  </si>
  <si>
    <t>监督（7分）</t>
    <phoneticPr fontId="15" type="noConversion"/>
  </si>
  <si>
    <t>5.1.5　</t>
    <phoneticPr fontId="15" type="noConversion"/>
  </si>
  <si>
    <r>
      <t>A</t>
    </r>
    <r>
      <rPr>
        <b/>
        <sz val="10"/>
        <rFont val="黑体"/>
        <family val="3"/>
        <charset val="134"/>
      </rPr>
      <t>10</t>
    </r>
    <phoneticPr fontId="7" type="noConversion"/>
  </si>
  <si>
    <r>
      <t>A</t>
    </r>
    <r>
      <rPr>
        <b/>
        <sz val="10"/>
        <rFont val="黑体"/>
        <family val="3"/>
        <charset val="134"/>
      </rPr>
      <t>11</t>
    </r>
    <phoneticPr fontId="7" type="noConversion"/>
  </si>
  <si>
    <t>5.1.5.2　以监督有效奖惩，持续修正各项服务目标，并通过内部和外部的监督评价活动促进服务品质提升</t>
    <phoneticPr fontId="15" type="noConversion"/>
  </si>
  <si>
    <t>5.1.5.1　设立服务监督机构，由专职人员负责，监督企业售后服务系统的运转情况</t>
    <phoneticPr fontId="15" type="noConversion"/>
  </si>
  <si>
    <t>5.1.4.2　制订售后服务规范要求时应识别国家有关法律法规的要求，并使员工了解</t>
    <phoneticPr fontId="15" type="noConversion"/>
  </si>
  <si>
    <t>5.1.4.1　针对售后服务中的各项活动和流程，制定相应的制度和规范，明确产品/服务范围、职能设计、组织分工、运转机制，并以企业文件形式体现，形成完整的售后服务手册</t>
    <phoneticPr fontId="15" type="noConversion"/>
  </si>
  <si>
    <t>5.1.3.1　应提供充足的经费保障，并能提前准备应对特定问题的专项经费</t>
    <phoneticPr fontId="15" type="noConversion"/>
  </si>
  <si>
    <t>5.1.2.2　按服务管理人员总数的10%配置售后服务管理师，负责对售后服务工作的管理和对售后服务活动的指导</t>
    <phoneticPr fontId="15" type="noConversion"/>
  </si>
  <si>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phoneticPr fontId="15" type="noConversion"/>
  </si>
  <si>
    <r>
      <t>A</t>
    </r>
    <r>
      <rPr>
        <b/>
        <sz val="10"/>
        <rFont val="黑体"/>
        <family val="3"/>
        <charset val="134"/>
      </rPr>
      <t>12</t>
    </r>
    <r>
      <rPr>
        <sz val="11"/>
        <color theme="1"/>
        <rFont val="宋体"/>
        <family val="2"/>
        <charset val="134"/>
        <scheme val="minor"/>
      </rPr>
      <t/>
    </r>
  </si>
  <si>
    <r>
      <t>A</t>
    </r>
    <r>
      <rPr>
        <b/>
        <sz val="10"/>
        <rFont val="黑体"/>
        <family val="3"/>
        <charset val="134"/>
      </rPr>
      <t>13</t>
    </r>
    <r>
      <rPr>
        <sz val="11"/>
        <color theme="1"/>
        <rFont val="宋体"/>
        <family val="2"/>
        <charset val="134"/>
        <scheme val="minor"/>
      </rPr>
      <t/>
    </r>
  </si>
  <si>
    <r>
      <t>A</t>
    </r>
    <r>
      <rPr>
        <b/>
        <sz val="10"/>
        <rFont val="黑体"/>
        <family val="3"/>
        <charset val="134"/>
      </rPr>
      <t>14</t>
    </r>
    <r>
      <rPr>
        <sz val="11"/>
        <color theme="1"/>
        <rFont val="宋体"/>
        <family val="2"/>
        <charset val="134"/>
        <scheme val="minor"/>
      </rPr>
      <t/>
    </r>
  </si>
  <si>
    <r>
      <t>A</t>
    </r>
    <r>
      <rPr>
        <b/>
        <sz val="10"/>
        <rFont val="黑体"/>
        <family val="3"/>
        <charset val="134"/>
      </rPr>
      <t>15</t>
    </r>
    <r>
      <rPr>
        <sz val="11"/>
        <color theme="1"/>
        <rFont val="宋体"/>
        <family val="2"/>
        <charset val="134"/>
        <scheme val="minor"/>
      </rPr>
      <t/>
    </r>
  </si>
  <si>
    <t>改进（5分）</t>
    <phoneticPr fontId="7" type="noConversion"/>
  </si>
  <si>
    <t>5.1.6　</t>
    <phoneticPr fontId="15" type="noConversion"/>
  </si>
  <si>
    <t>5.1.6.1　生产、销售、服务等部门之间有良好的市场信息反馈机制，并在商品质量或服务质量方面不断改进</t>
    <phoneticPr fontId="15" type="noConversion"/>
  </si>
  <si>
    <t>该市场信息反馈机制可参考下图。组织应建立相关的信息反馈记录、分析报告，以及根据分析做出的，对商品和服务质量进行改进或有效提升的实施文件。</t>
    <phoneticPr fontId="15" type="noConversion"/>
  </si>
  <si>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phoneticPr fontId="15" type="noConversion"/>
  </si>
  <si>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phoneticPr fontId="15" type="noConversion"/>
  </si>
  <si>
    <t>5.1.6.3　通过国家认可的相关品牌、安全或管理认证</t>
    <phoneticPr fontId="15" type="noConversion"/>
  </si>
  <si>
    <t>5.1.6.2　对售后服务中发现的难以解决的问题，设立有关的服务研究部门或委托专业机构进行研究和咨询</t>
    <phoneticPr fontId="15" type="noConversion"/>
  </si>
  <si>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phoneticPr fontId="15" type="noConversion"/>
  </si>
  <si>
    <t>5.1.6.4　重视服务标准化工作，鼓励参与国家、行业有关标准的制定工作</t>
    <phoneticPr fontId="15" type="noConversion"/>
  </si>
  <si>
    <t>组织应在技术或服务上建立标准，如参与国家、行业标准的制定。</t>
    <phoneticPr fontId="15" type="noConversion"/>
  </si>
  <si>
    <t>服务文化（6分）</t>
    <phoneticPr fontId="7" type="noConversion"/>
  </si>
  <si>
    <t>5.1.7　</t>
    <phoneticPr fontId="15" type="noConversion"/>
  </si>
  <si>
    <r>
      <t>A</t>
    </r>
    <r>
      <rPr>
        <b/>
        <sz val="10"/>
        <rFont val="黑体"/>
        <family val="3"/>
        <charset val="134"/>
      </rPr>
      <t>16</t>
    </r>
    <r>
      <rPr>
        <sz val="11"/>
        <color theme="1"/>
        <rFont val="宋体"/>
        <family val="2"/>
        <charset val="134"/>
        <scheme val="minor"/>
      </rPr>
      <t/>
    </r>
  </si>
  <si>
    <r>
      <t>A</t>
    </r>
    <r>
      <rPr>
        <b/>
        <sz val="10"/>
        <rFont val="黑体"/>
        <family val="3"/>
        <charset val="134"/>
      </rPr>
      <t>17</t>
    </r>
    <r>
      <rPr>
        <sz val="11"/>
        <color theme="1"/>
        <rFont val="宋体"/>
        <family val="2"/>
        <charset val="134"/>
        <scheme val="minor"/>
      </rPr>
      <t/>
    </r>
  </si>
  <si>
    <r>
      <t>A</t>
    </r>
    <r>
      <rPr>
        <b/>
        <sz val="10"/>
        <rFont val="黑体"/>
        <family val="3"/>
        <charset val="134"/>
      </rPr>
      <t>18</t>
    </r>
    <r>
      <rPr>
        <sz val="11"/>
        <color theme="1"/>
        <rFont val="宋体"/>
        <family val="2"/>
        <charset val="134"/>
        <scheme val="minor"/>
      </rPr>
      <t/>
    </r>
  </si>
  <si>
    <t>5.1.7.1　有明确的服务理念，作为售后服务工作的指导思想，并保证员工理解</t>
    <phoneticPr fontId="15" type="noConversion"/>
  </si>
  <si>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phoneticPr fontId="15" type="noConversion"/>
  </si>
  <si>
    <t>5.1.7.2　对售后服务的目标或水平做出承诺，服务承诺在广告、宣传品、保修卡、销售合同等各种文档材料中的表述准确一致，并有效地传递给顾客</t>
    <phoneticPr fontId="15" type="noConversion"/>
  </si>
  <si>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phoneticPr fontId="15" type="noConversion"/>
  </si>
  <si>
    <t>5.1.7.3　以多种方式向社会公众做服务文化和活动的宣传，形成有效的顾客认知和口碑</t>
    <phoneticPr fontId="15" type="noConversion"/>
  </si>
  <si>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phoneticPr fontId="15" type="noConversion"/>
  </si>
  <si>
    <t>5.2　商品服务（35分）</t>
    <phoneticPr fontId="7" type="noConversion"/>
  </si>
  <si>
    <t>商品信息（6分）</t>
    <phoneticPr fontId="15" type="noConversion"/>
  </si>
  <si>
    <t>5.2.1　</t>
    <phoneticPr fontId="15" type="noConversion"/>
  </si>
  <si>
    <t>B3</t>
  </si>
  <si>
    <t>B4</t>
  </si>
  <si>
    <t>B5</t>
  </si>
  <si>
    <t>5.2.1.1　商品包装有完整、准确的企业和商品有关信息，便于顾客识别和了解</t>
    <phoneticPr fontId="15" type="noConversion"/>
  </si>
  <si>
    <t xml:space="preserve">组织应在商品包装上明示品牌、LOGO等有关信息，包括地址、通讯方式、产品名称、产地、出厂日期、颜色、重量、使用的标准、安全运输和放置的说明等。
相关的信息应准确，容易识别，避免误导顾客的情况发生。
</t>
    <phoneticPr fontId="15" type="noConversion"/>
  </si>
  <si>
    <t>5.2.1.2　商品附属文档中应明确技术数据、操作使用及保养要求等。文档应便于顾客理解，各条款符合国家有关规定要求</t>
    <phoneticPr fontId="15" type="noConversion"/>
  </si>
  <si>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phoneticPr fontId="15" type="noConversion"/>
  </si>
  <si>
    <t>5.2.1.3　向顾客明示商品的保修期限、维修收费、主要部件和易损配件等信息</t>
    <phoneticPr fontId="15" type="noConversion"/>
  </si>
  <si>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phoneticPr fontId="15" type="noConversion"/>
  </si>
  <si>
    <t>5.2.1.4　涉及顾客使用安全的商品，应在商品上做安全提示，并明示安全使用年限</t>
    <phoneticPr fontId="15" type="noConversion"/>
  </si>
  <si>
    <t>对有安全使用期限的商品，应明示有关信息，如锅炉、压力容器、安全气囊等。该提示应是在商品上或相关设施上的显著位置。</t>
    <phoneticPr fontId="15" type="noConversion"/>
  </si>
  <si>
    <t>5.2.1.5　建立商品系统性缺陷信息公开机制，及时告知顾客</t>
    <phoneticPr fontId="15" type="noConversion"/>
  </si>
  <si>
    <t>系统性缺陷指商品出现的结构性的、批次性的质量缺陷。
组织应识别其商品和服务的特性，实施质量风险控制，对发现或可能出现的系统性缺陷及时通知顾客，该方案应形成有效制度。</t>
    <phoneticPr fontId="15" type="noConversion"/>
  </si>
  <si>
    <t>技术支持（6分）</t>
    <phoneticPr fontId="15" type="noConversion"/>
  </si>
  <si>
    <t>5.2.2　</t>
    <phoneticPr fontId="15" type="noConversion"/>
  </si>
  <si>
    <t>5.2.2.1　根据商品的特点，在售出后提供及时、必要的安装和调试服务</t>
    <phoneticPr fontId="15" type="noConversion"/>
  </si>
  <si>
    <t>本指标评价的是安装调试服务的及时性和有效性。</t>
    <phoneticPr fontId="15" type="noConversion"/>
  </si>
  <si>
    <t>5.2.2.2　提供商品使用所必需的使用指导或顾客培训，解答并解决顾客的疑问</t>
    <phoneticPr fontId="15" type="noConversion"/>
  </si>
  <si>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phoneticPr fontId="15" type="noConversion"/>
  </si>
  <si>
    <t>5.2.2.3　在商品有效期内为顾客提供持续的各类技术支持服务。对于有保养要求的商品，应按法律法规要求和服务承诺提供相应的保养服务</t>
    <phoneticPr fontId="15" type="noConversion"/>
  </si>
  <si>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phoneticPr fontId="15" type="noConversion"/>
  </si>
  <si>
    <t>5.2.2.4　相关服务活动涉及收费的，应按国家有关规定合理收取，并事先明示</t>
    <phoneticPr fontId="15" type="noConversion"/>
  </si>
  <si>
    <t>技术支持相关活动的收费项目和价格，应在商品销售和服务提供前即进行明示。明示的渠道可以有多种形式，如合同、说明书等。</t>
    <phoneticPr fontId="15" type="noConversion"/>
  </si>
  <si>
    <t>5.2.3　</t>
    <phoneticPr fontId="15" type="noConversion"/>
  </si>
  <si>
    <t>配送（4分）</t>
    <phoneticPr fontId="15" type="noConversion"/>
  </si>
  <si>
    <t>5.2.3.1　所售商品的包装应完整、安全，便于运输或携带</t>
    <phoneticPr fontId="15" type="noConversion"/>
  </si>
  <si>
    <t>商品包装外有便于运输和携带的外形设置，包装内有相应的抗震、抗压、防漏等设置。</t>
    <phoneticPr fontId="15" type="noConversion"/>
  </si>
  <si>
    <t>5.2.3.2　对顾客所承诺的送货范围、送货时间及时兑现</t>
    <phoneticPr fontId="15" type="noConversion"/>
  </si>
  <si>
    <t>本指标评价的是送货的范围和时间，根据商品特性不同，有的组织是通过正式合同与顾客进行配送约定，而快速消费品、家电等商品，一般是简单的承诺约定。</t>
    <phoneticPr fontId="15" type="noConversion"/>
  </si>
  <si>
    <t>维修（10分）</t>
    <phoneticPr fontId="15" type="noConversion"/>
  </si>
  <si>
    <t>5.2.4　</t>
    <phoneticPr fontId="15" type="noConversion"/>
  </si>
  <si>
    <t>5.2.4.1　售后服务网点和服务部门应安排专人负责报修登记和接待服务</t>
    <phoneticPr fontId="15" type="noConversion"/>
  </si>
  <si>
    <t>B6</t>
  </si>
  <si>
    <t>B7</t>
  </si>
  <si>
    <t>B8</t>
  </si>
  <si>
    <t>B9</t>
  </si>
  <si>
    <t>B10</t>
  </si>
  <si>
    <t>B11</t>
  </si>
  <si>
    <t>B12</t>
  </si>
  <si>
    <t>B13</t>
  </si>
  <si>
    <t>B14</t>
  </si>
  <si>
    <t>B15</t>
  </si>
  <si>
    <t>B16</t>
  </si>
  <si>
    <t>B17</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</si>
  <si>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phoneticPr fontId="15" type="noConversion"/>
  </si>
  <si>
    <t>5.2.4.2　按国家法律法规有关要求提供包修和保修服务</t>
    <phoneticPr fontId="15" type="noConversion"/>
  </si>
  <si>
    <t>提供的维修服务应符合国家有关规定，如时效上的规定，费用上的规定等。</t>
    <phoneticPr fontId="15" type="noConversion"/>
  </si>
  <si>
    <t>5.2.4.3　服务人员应注意个人卫生和形象，有效执行报修、送修或上门维修的服务程序和服务规范，及时进行维修，并向顾客如实提供维修记录</t>
    <phoneticPr fontId="15" type="noConversion"/>
  </si>
  <si>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phoneticPr fontId="15" type="noConversion"/>
  </si>
  <si>
    <t>5.2.4.4　定期对维修设施、设备和器材进行检查，保证维修服务的正常进行</t>
    <phoneticPr fontId="15" type="noConversion"/>
  </si>
  <si>
    <t>根据商品特性，维修设施、设备的复杂程度有所区别。如汽车4S店的设备必然有定期检查的要求。对于普通商品的相对简单的维修工具，一般没有特殊要求。</t>
    <phoneticPr fontId="15" type="noConversion"/>
  </si>
  <si>
    <t>5.2.4.5　保证商品维修所必需的材料和配件的质量以及及时供应</t>
    <phoneticPr fontId="15" type="noConversion"/>
  </si>
  <si>
    <t>本条款对维修配件和材料的及时性提出了要求。</t>
    <phoneticPr fontId="15" type="noConversion"/>
  </si>
  <si>
    <t>5.2.4.6　对于维修期限较长，或因维修方原因延误维修时间的，可为顾客提供相应的代用品</t>
    <phoneticPr fontId="15" type="noConversion"/>
  </si>
  <si>
    <t>当维修影响顾客正常工作或生活时，组织除可提供代用品外，也可提供其他的服务补偿方式。</t>
    <phoneticPr fontId="15" type="noConversion"/>
  </si>
  <si>
    <t>质量保证（7分）</t>
    <phoneticPr fontId="15" type="noConversion"/>
  </si>
  <si>
    <t>5.2.5　</t>
    <phoneticPr fontId="15" type="noConversion"/>
  </si>
  <si>
    <t>5.2.5.1　所售商品质量应符合国家相关法规要求和质量标准</t>
    <phoneticPr fontId="15" type="noConversion"/>
  </si>
  <si>
    <t>B18</t>
  </si>
  <si>
    <t>B19</t>
  </si>
  <si>
    <t>B20</t>
  </si>
  <si>
    <t>B21</t>
  </si>
  <si>
    <t>B22</t>
  </si>
  <si>
    <t>所售商品包括组织自行生产的，及代理销售的。</t>
    <phoneticPr fontId="15" type="noConversion"/>
  </si>
  <si>
    <t>5.2.5.2　对顾客明示的质保期和保修期应符合国家相关规定的要求</t>
    <phoneticPr fontId="15" type="noConversion"/>
  </si>
  <si>
    <t>国家没有相关规定要求的商品，组织应自行制定相关期限，采用行业标准或地方规定。</t>
    <phoneticPr fontId="15" type="noConversion"/>
  </si>
  <si>
    <t>5.2.5.3　对于有质量问题的商品，应按国家有关规定办理退换。如退换（非企业商品质量或服务问题造成的）涉及到收费的，应事先向顾客明示</t>
    <phoneticPr fontId="15" type="noConversion"/>
  </si>
  <si>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phoneticPr fontId="15" type="noConversion"/>
  </si>
  <si>
    <t>5.2.5.4　当商品存在缺陷或出现难以解决的问题（例如：配件停产无法维修、服务场所歇业或地址迁移造成服务中断等）时，应实施商品召回或其他补救赔偿措施。</t>
    <phoneticPr fontId="15" type="noConversion"/>
  </si>
  <si>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phoneticPr fontId="15" type="noConversion"/>
  </si>
  <si>
    <t>5.2.5.5　对于贸易型企业，应配合生产厂家，及时完成报修、登记、维修、收费、退换、召回等服务，并按国家有关规定，执行先行赔付制度</t>
    <phoneticPr fontId="15" type="noConversion"/>
  </si>
  <si>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phoneticPr fontId="15" type="noConversion"/>
  </si>
  <si>
    <t>废弃商品回收（2分）</t>
    <phoneticPr fontId="15" type="noConversion"/>
  </si>
  <si>
    <t>5.2.6　</t>
    <phoneticPr fontId="15" type="noConversion"/>
  </si>
  <si>
    <t>5.2.6.1　向顾客明示废弃商品回收的有关注意事项，其内容应符合安全和环保的要求</t>
    <phoneticPr fontId="15" type="noConversion"/>
  </si>
  <si>
    <t>5.2.6.2　按国家有关安全和环保的规定，对废弃商品进行回收和处置。</t>
    <phoneticPr fontId="15" type="noConversion"/>
  </si>
  <si>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phoneticPr fontId="15" type="noConversion"/>
  </si>
  <si>
    <t>5.3　顾客服务（25分）</t>
    <phoneticPr fontId="15" type="noConversion"/>
  </si>
  <si>
    <t>顾客关系（15分）</t>
    <phoneticPr fontId="15" type="noConversion"/>
  </si>
  <si>
    <t>5.3.1　</t>
    <phoneticPr fontId="15" type="noConversion"/>
  </si>
  <si>
    <t>5.3.1.1　设立有预约、咨询、报修、投诉、防伪查询功能的顾客反馈渠道，建立顾客服务热线或呼叫中心，并明示受理时间</t>
    <phoneticPr fontId="15" type="noConversion"/>
  </si>
  <si>
    <t>B23</t>
  </si>
  <si>
    <t>B24</t>
  </si>
  <si>
    <t>C1</t>
    <phoneticPr fontId="15" type="noConversion"/>
  </si>
  <si>
    <t>本条款有三方面内容：
（1）组织有服务热线或呼叫中心（适用时）。
（2）该接收顾客反馈的渠道（主要指电话）有相关的功能设置。
（3）通过多种形式向顾客明示反馈渠道及其有效受理时间。</t>
    <phoneticPr fontId="15" type="noConversion"/>
  </si>
  <si>
    <t>5.3.1.2　设立网站，包含售后服务的页面和内容，能够提供在线服务功能</t>
    <phoneticPr fontId="15" type="noConversion"/>
  </si>
  <si>
    <t>本条款有两方面内容：
（1）组织应设立网站，且在组织网站上有售后服务专门页面和有关内容。
（2）在网站上提供5.3.1.1要求的相关服务功能。</t>
    <phoneticPr fontId="15" type="noConversion"/>
  </si>
  <si>
    <t>5.3.1.3　建立顾客信息档案和计算机化的服务管理系统，能够有效进行顾客使用情况跟踪和回访，并有对顾客信息和隐私的保密措施</t>
    <phoneticPr fontId="15" type="noConversion"/>
  </si>
  <si>
    <t>C2</t>
    <phoneticPr fontId="15" type="noConversion"/>
  </si>
  <si>
    <t>C3</t>
  </si>
  <si>
    <t>C4</t>
  </si>
  <si>
    <t>C5</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</si>
  <si>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phoneticPr fontId="15" type="noConversion"/>
  </si>
  <si>
    <t>5.3.1.4　定期进行顾客满意度调查（包括售后服务满意度调查），及时掌握顾客意见。顾客满意度调查可按照SB/T10409执行</t>
    <phoneticPr fontId="15" type="noConversion"/>
  </si>
  <si>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phoneticPr fontId="15" type="noConversion"/>
  </si>
  <si>
    <t>5.3.1.5　定期为顾客提供有针对性的主动服务或回馈活动</t>
    <phoneticPr fontId="15" type="noConversion"/>
  </si>
  <si>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phoneticPr fontId="15" type="noConversion"/>
  </si>
  <si>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phoneticPr fontId="15" type="noConversion"/>
  </si>
  <si>
    <t>5.3.2</t>
  </si>
  <si>
    <t>投诉处理（10分）</t>
    <phoneticPr fontId="15" type="noConversion"/>
  </si>
  <si>
    <t>5.3.2.1　专职部门记录顾客投诉，建立完整的投诉档案</t>
    <phoneticPr fontId="15" type="noConversion"/>
  </si>
  <si>
    <t>C6</t>
  </si>
  <si>
    <t>C7</t>
  </si>
  <si>
    <t>C8</t>
  </si>
  <si>
    <t>5.3.2.2　及时反馈和处理顾客投诉，有效解决顾客投诉</t>
    <phoneticPr fontId="15" type="noConversion"/>
  </si>
  <si>
    <t>本条款有两方面内容：
（1）组织应对顾客投诉的信息进行内部反馈，并在一定的时限内有专门的解决人员与顾客联络，并及时形成处理方案。
（2）顾客发生的投诉应有效得到解决。</t>
    <phoneticPr fontId="15" type="noConversion"/>
  </si>
  <si>
    <t>5.3.2.3　配备服务调解人员，并有对突发事件进行及时处理、对服务失误进行补救的措施</t>
    <phoneticPr fontId="15" type="noConversion"/>
  </si>
  <si>
    <t>本条款有两方面内容：
（1）组织配备能调解服务问题，处理突发事件、和解投诉的服务人员。
（2）提前建立对严重投诉事件、突发事件、危机事件进行处理和补救的相应措施。</t>
    <phoneticPr fontId="15" type="noConversion"/>
  </si>
  <si>
    <t>特别项</t>
    <phoneticPr fontId="15" type="noConversion"/>
  </si>
  <si>
    <t>D1</t>
    <phoneticPr fontId="15" type="noConversion"/>
  </si>
  <si>
    <t>最多1分</t>
    <phoneticPr fontId="15" type="noConversion"/>
  </si>
  <si>
    <t>特别加分项</t>
    <phoneticPr fontId="15" type="noConversion"/>
  </si>
  <si>
    <t>特别扣分项</t>
    <phoneticPr fontId="15" type="noConversion"/>
  </si>
  <si>
    <t>在评价过程中发现企业售后服务的特别优势时（高于国家法律、法规的有关要求，处于行业领先的情况），可产生1分的特别加分项</t>
    <phoneticPr fontId="15" type="noConversion"/>
  </si>
  <si>
    <t xml:space="preserve">组织在服务上可能有特别的优势，应针对该项给予加分。
特别加分项也是在删减计算之后加分。
</t>
    <phoneticPr fontId="15" type="noConversion"/>
  </si>
  <si>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phoneticPr fontId="15" type="noConversion"/>
  </si>
  <si>
    <t>超过5分不通过</t>
    <phoneticPr fontId="15" type="noConversion"/>
  </si>
  <si>
    <t>c发现以下情况时应产生一项特别扣分项：不符合国家法律、法规的要求；不符合企业有关服务制度的要求；不符合行业专业性的特殊要求；对服务系统运行有影响的情况</t>
    <phoneticPr fontId="15" type="noConversion"/>
  </si>
  <si>
    <t>评分要求：</t>
    <phoneticPr fontId="15" type="noConversion"/>
  </si>
  <si>
    <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phoneticPr fontId="15" type="noConversion"/>
  </si>
  <si>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</si>
  <si>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</si>
  <si>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</si>
  <si>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</si>
  <si>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</si>
  <si>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</si>
  <si>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</si>
  <si>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</si>
  <si>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</si>
  <si>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</si>
  <si>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</si>
  <si>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</si>
  <si>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</si>
  <si>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</si>
  <si>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</si>
  <si>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</si>
  <si>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</si>
  <si>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</si>
  <si>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</si>
  <si>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</si>
  <si>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</si>
  <si>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</si>
  <si>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评分方法：</t>
    <phoneticPr fontId="15" type="noConversion"/>
  </si>
  <si>
    <r>
      <t>D</t>
    </r>
    <r>
      <rPr>
        <b/>
        <sz val="10"/>
        <rFont val="黑体"/>
        <family val="3"/>
        <charset val="134"/>
      </rPr>
      <t>2</t>
    </r>
    <phoneticPr fontId="15" type="noConversion"/>
  </si>
  <si>
    <t>Service Certification Checklist （简称“SCC”)</t>
    <phoneticPr fontId="15" type="noConversion"/>
  </si>
  <si>
    <t>最终得分：</t>
    <phoneticPr fontId="15" type="noConversion"/>
  </si>
  <si>
    <t>得分</t>
    <phoneticPr fontId="7" type="noConversion"/>
  </si>
  <si>
    <t>对在废弃时涉及安全和环境保护要求的商品，组织应明示对该商品的处置信息或注意事项。如：电池、废塑料、废旧家电等。
明示的内容可以采用多种形式。</t>
    <phoneticPr fontId="15" type="noConversion"/>
  </si>
  <si>
    <t>服务认证审查检查表（售后服务GB/T27922）</t>
  </si>
  <si>
    <t>通过售后服务的各项活动和流程，形成的售后服务手册 明确了职能划分和岗位设置；规定售后服务流程和工作要求等。
售后服务手册满足售后服务管理文件的需要。</t>
  </si>
  <si>
    <t>售后服务手册按照国家法律法规进行识别，对组织售后服务相关的法律法规进行培训、宣贯，使员工了解。</t>
  </si>
  <si>
    <r>
      <rPr>
        <b/>
        <sz val="10"/>
        <rFont val="宋体"/>
        <family val="3"/>
        <charset val="134"/>
      </rPr>
      <t xml:space="preserve">对日常售后服务活动有基本的监督检查要求；有售后服务的评价标准和评分表混，通过检查表分析数据，持续修正服务目标，通过内审发现服务中存在的问题，进行改进，提升服务质量。
</t>
    </r>
  </si>
  <si>
    <t>在服务过程控制程序文件中，明确服务内容。合同上明确服务时效和费用。</t>
  </si>
  <si>
    <t>能够做到定期实施检查和保养。设备设施的维修能够满足售后维修服务的正常进行。</t>
  </si>
  <si>
    <t>公司备有充足的常用部件、维修配件和材料，可以做到随时供应且保证品质。特殊部件、维修配件和材料需要紧急采购，满足顾客要求。</t>
  </si>
  <si>
    <t>不涉及</t>
  </si>
  <si>
    <t>不涉及。</t>
  </si>
  <si>
    <t>公司提供相电话回访和定期拜访服务。</t>
    <phoneticPr fontId="7" type="noConversion"/>
  </si>
  <si>
    <t>用户反馈的或回访收集到的有关产品或服务等方面的问题，公司将快速进行分析研究，并及时给予客户回应及解决问题。</t>
  </si>
  <si>
    <t>经询问了解有备用金，经费使用情况是按实报实销制度，能够保障各类售后服务活动的经费使用</t>
    <phoneticPr fontId="7" type="noConversion"/>
  </si>
  <si>
    <t>合同材料交接明细表规定了履行时间及履行地点。</t>
    <phoneticPr fontId="7" type="noConversion"/>
  </si>
  <si>
    <t>商品没有保修期，用坏为止，或者产品整体升级换代。</t>
    <phoneticPr fontId="7" type="noConversion"/>
  </si>
  <si>
    <t xml:space="preserve">公司市场销售部为接收客户投诉的窗口，负责顾客投诉的接受、处理、跟进和回访；接报后登记在公司的小程序，并通知售后服务实施部门进行处理，维修单包含故障描述、处理过程等信息。
</t>
    <phoneticPr fontId="7" type="noConversion"/>
  </si>
  <si>
    <t>有企业内部服务手册和规范，有多项软件著作权和使用新型专利证书。</t>
    <phoneticPr fontId="7" type="noConversion"/>
  </si>
  <si>
    <t xml:space="preserve">办公场所和服务场所能够满足使用要求，售后服务设施齐全。
</t>
    <phoneticPr fontId="7" type="noConversion"/>
  </si>
  <si>
    <t>建有客户投诉管理控制程序，在充分调研的情况下，给予满意的解决，此时应对顾客的损失进行赔偿。</t>
    <phoneticPr fontId="7" type="noConversion"/>
  </si>
  <si>
    <t>组织的产品涉及安装调试，客户会打电话通知，然后上门进行安装调试。</t>
    <phoneticPr fontId="7" type="noConversion"/>
  </si>
  <si>
    <t>货物到达现场后，免费负责安装调试，达到用户满意为止；公司为用户提供免费技术支持、技术咨询。</t>
    <phoneticPr fontId="7" type="noConversion"/>
  </si>
  <si>
    <t>盘锦辽油晨宇集团有限公司钻采设备分公司</t>
    <phoneticPr fontId="7" type="noConversion"/>
  </si>
  <si>
    <r>
      <t>组织建立了与售后服务相关的管理、支持部门，售后服务部是售后服务职能部门。</t>
    </r>
    <r>
      <rPr>
        <b/>
        <sz val="10"/>
        <rFont val="宋体"/>
        <family val="3"/>
        <charset val="134"/>
        <scheme val="minor"/>
      </rPr>
      <t xml:space="preserve">
其他各部门之间有清晰的职能划分，岗位设置合理，能够保证售后服务工作的顺利开展。
经审查记录确认,服务认证范围为：钻采设备、抽油泵、石油钻采机械配件、工矿配件、螺杆泵、输油泵、螺杆输油泵、井口装置、抽油机、抽油杆及接箍、井下工具加工;石油机械设备修理。</t>
    </r>
    <phoneticPr fontId="7" type="noConversion"/>
  </si>
  <si>
    <t>没有设置服务网点，售后服务由售后服务部直接对各油田进行服务，公司为辽河油田的下属企业，主要针对辽河油田进行服务，另外对吉林油田有业务往来。</t>
    <phoneticPr fontId="7" type="noConversion"/>
  </si>
  <si>
    <t xml:space="preserve">经了解，公司全部人数27人，服务认证涵盖人数10人，取服务管理师证书有5人。负责对售后服务工作的管理和对售后服务活动的指导，满足售后服务管理需要。
谷万亮 男 211103197911060634
刘耀斌 男 211103198302282332
刘阁 女 21110319800310064X
张宜昌 男 211103198601250613
杨毅龙 男 210727198801113317
</t>
    <phoneticPr fontId="7" type="noConversion"/>
  </si>
  <si>
    <t>服务相关岗位技术人员经过专业技术培训，由生产现场的人员对客户进行服务。</t>
    <phoneticPr fontId="7" type="noConversion"/>
  </si>
  <si>
    <t>组织能够定期开展售后服务专业技术和服务文化培训，有相应的培训记录；制定了售后服务人员从业规范，对售后服务人员进行季度绩效考核；制定了评分标准和达标标准，奖惩措施得到实施。出示了员工奖惩制度，提供了服务人员绩效考核表。</t>
    <phoneticPr fontId="7" type="noConversion"/>
  </si>
  <si>
    <t>办公室作为体系的监督部门，负责总经理下达的服务目标的分解和实施，并管控体系的运行过程。</t>
    <phoneticPr fontId="7" type="noConversion"/>
  </si>
  <si>
    <t>售后和维修建立良好的市场反馈机制，提供了客户反馈信息图；通过分析反馈记录信息，反馈给生产和销售等部门，对商品和服务质量进行改进。具体见售后服务记录</t>
    <phoneticPr fontId="7" type="noConversion"/>
  </si>
  <si>
    <t>根据问题的情况售后服务部牵头，负责对售后服务中的客户提出的投诉或质量问题组织生产、技术、销售等各部门协商解决，并制定改进措施，目前未发生过突发事件；</t>
    <phoneticPr fontId="7" type="noConversion"/>
  </si>
  <si>
    <t xml:space="preserve">国家认可的相关的管理认证任然在有效期内： 
环测量管理体系   证书编号 : ISC-2018-0204          证书到期日期: 2023-01-08
</t>
    <phoneticPr fontId="7" type="noConversion"/>
  </si>
  <si>
    <t xml:space="preserve">
服务理念：以人为本、改善环境、持续发展、服务社会
服务宗旨：细心于我们的服务，专心于我们的专业
原则：质量是企业的生存之本，科技是企业发展之本，信誉是企业立足之本，服务是企业永恒之本。
经询问，组织通过服务理念培训宣贯，使全员充分理解服务理念。</t>
    <phoneticPr fontId="7" type="noConversion"/>
  </si>
  <si>
    <t>所有设备提供两年免费质保服务，质保期内免费上门服务。在质保期内，同一设备、同一质量问题连续两次维修仍无法正常使用的，更换同品牌、同型号新器件，并对产品质量实行“三包”服务。</t>
    <phoneticPr fontId="7" type="noConversion"/>
  </si>
  <si>
    <t>售后服务承诺中所有设备提供两年免费质保服务，质保期内免费上门服务。在质保期内，同一设备、同一质量问题连续两次维修仍无法正常使用的，更换同品牌、同型号新器件，并对产品质量实行“三包”服务。</t>
    <phoneticPr fontId="7" type="noConversion"/>
  </si>
  <si>
    <t xml:space="preserve">改公司为辽河油田第三产业，主要客户为固定的客户提供服务。
</t>
    <phoneticPr fontId="7" type="noConversion"/>
  </si>
  <si>
    <t xml:space="preserve">查合同编号4703207463抽油泵、采油进口 LHSY-WZGS-2022-M-998、配件LHSY-WZGS-2022-MM-1872，
合同中有质量要求和技术标准、包装、交付、验收与安装调试、培训等约定。
</t>
    <phoneticPr fontId="7" type="noConversion"/>
  </si>
  <si>
    <t>在交付产品的时候有产品合格证、出厂检验报告等资料，符合相关规定。</t>
    <phoneticPr fontId="7" type="noConversion"/>
  </si>
  <si>
    <t xml:space="preserve">查合同编号4703207463抽油泵、采油进口 LHSY-WZGS-2022-M-998、配件LHSY-WZGS-2022-MM-1872，2.1货物的质量保证期限，为货到验收合格之日起12_个月。
2.2质量保证期内，货物质量不符合约定，出卖人不能及时更换或采取其他补救措施的，如有质量保证金，质量保证金不再返还。
2.3其他约定:_产品质量符合GB/T18607-2017标准及集团公司三抽产品集中采购技术规格书要求规定。
</t>
    <phoneticPr fontId="7" type="noConversion"/>
  </si>
  <si>
    <t>近几年来未有发生商品缺陷，如有发生按照规定告知顾客。</t>
    <phoneticPr fontId="7" type="noConversion"/>
  </si>
  <si>
    <t xml:space="preserve">见中标合同中的附件的收费明细。
 </t>
    <phoneticPr fontId="7" type="noConversion"/>
  </si>
  <si>
    <t xml:space="preserve">公司配件产品有包装，包装上有产品相关的信息，在合同中也有对包装的约定：5.1包装标准:按照产品质量标准和Q/SY 13033-2017《常用物资保管保养管理规范》执行;该标准无对应物资包装标准要求的，按照相关行业标准执行;行业标准无对应物资包装标准要求的，按照相关国家标准执行。
</t>
    <phoneticPr fontId="7" type="noConversion"/>
  </si>
  <si>
    <t>客户可以通过售后服务电话进行联系，收到客户反馈后悔安排售后人员进行跟踪服务。</t>
    <phoneticPr fontId="7" type="noConversion"/>
  </si>
  <si>
    <t>提供有售后服务基本工作规范。</t>
    <phoneticPr fontId="7" type="noConversion"/>
  </si>
  <si>
    <t>公司执行GB／T 18607-2017 石油天然气工业 钻井和采油设备 往复式整筒抽油泵、GBT 22513-2013 石油天然气工业 钻井和采油设备 井口装置和采油树、Q_PLC 0059-2020可压缩双密封保温隔热短节最新等标准。</t>
    <phoneticPr fontId="7" type="noConversion"/>
  </si>
  <si>
    <t>在合同中明确商品的质保期和保修期，售后服务体系说明中关于售后服务承诺。</t>
    <phoneticPr fontId="7" type="noConversion"/>
  </si>
  <si>
    <t xml:space="preserve">有服务电话能有效保证客户与售后人员之间的联系。
</t>
    <phoneticPr fontId="7" type="noConversion"/>
  </si>
  <si>
    <t>辽河油田的网站里面有晨宇集团的信息，没有单独的建立网站。</t>
    <phoneticPr fontId="7" type="noConversion"/>
  </si>
  <si>
    <t xml:space="preserve">经询问有顾客电子档案，记录有客户的具体联络信息及对客户收货情况的记录；
</t>
    <phoneticPr fontId="7" type="noConversion"/>
  </si>
  <si>
    <t>市场部负责对客户实施顾客满意调查，依据公司《顾客满意度调查表》保持定期对客户进行顾客满意调查，对客户提出的意见、建议进行数据分析以及改进方案。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</si>
</sst>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7">
    <font>
      <sz val="11"/>
      <color theme="1"/>
      <name val="宋体"/>
      <charset val="134"/>
      <scheme val="minor"/>
    </font>
    <font>
      <sz val="11"/>
      <color theme="1"/>
      <name val="宋体"/>
      <family val="2"/>
      <charset val="134"/>
      <scheme val="minor"/>
    </font>
    <font>
      <b/>
      <sz val="12"/>
      <name val="宋体"/>
      <family val="3"/>
      <charset val="134"/>
    </font>
    <font>
      <b/>
      <sz val="10"/>
      <name val="宋体"/>
      <family val="3"/>
      <charset val="134"/>
    </font>
    <font>
      <b/>
      <sz val="10"/>
      <color rgb="FFFF0000"/>
      <name val="宋体"/>
      <family val="3"/>
      <charset val="134"/>
    </font>
    <font>
      <sz val="12"/>
      <name val="宋体"/>
      <family val="3"/>
      <charset val="134"/>
    </font>
    <font>
      <b/>
      <sz val="10"/>
      <name val="黑体"/>
      <family val="3"/>
      <charset val="134"/>
    </font>
    <font>
      <sz val="9"/>
      <name val="宋体"/>
      <family val="3"/>
      <charset val="134"/>
      <scheme val="minor"/>
    </font>
    <font>
      <b/>
      <sz val="10"/>
      <name val="黑体"/>
      <family val="3"/>
      <charset val="134"/>
    </font>
    <font>
      <b/>
      <sz val="11"/>
      <color theme="1"/>
      <name val="宋体"/>
      <family val="3"/>
      <charset val="134"/>
      <scheme val="minor"/>
    </font>
    <font>
      <b/>
      <sz val="11"/>
      <color rgb="FFFF0000"/>
      <name val="宋体"/>
      <family val="3"/>
      <charset val="134"/>
      <scheme val="minor"/>
    </font>
    <font>
      <b/>
      <sz val="12"/>
      <name val="宋体"/>
      <family val="3"/>
      <charset val="134"/>
    </font>
    <font>
      <sz val="9"/>
      <name val="宋体"/>
      <family val="3"/>
      <charset val="134"/>
    </font>
    <font>
      <b/>
      <sz val="10"/>
      <color theme="1"/>
      <name val="宋体"/>
      <family val="3"/>
      <charset val="134"/>
      <scheme val="minor"/>
    </font>
    <font>
      <b/>
      <sz val="10"/>
      <color rgb="FFFF0000"/>
      <name val="宋体"/>
      <family val="3"/>
      <charset val="134"/>
      <scheme val="minor"/>
    </font>
    <font>
      <sz val="9"/>
      <name val="宋体"/>
      <family val="3"/>
      <charset val="134"/>
      <scheme val="minor"/>
    </font>
    <font>
      <sz val="11"/>
      <color theme="1"/>
      <name val="宋体"/>
      <family val="3"/>
      <charset val="134"/>
      <scheme val="minor"/>
    </font>
    <font>
      <sz val="12"/>
      <name val="宋体"/>
      <family val="3"/>
      <charset val="134"/>
    </font>
    <font>
      <sz val="11"/>
      <name val="宋体"/>
      <family val="3"/>
      <charset val="134"/>
      <scheme val="minor"/>
    </font>
    <font>
      <sz val="12"/>
      <color theme="1"/>
      <name val="楷体_GB2312"/>
      <family val="1"/>
      <charset val="134"/>
    </font>
    <font>
      <sz val="12"/>
      <color theme="1"/>
      <name val="宋体"/>
      <family val="3"/>
      <charset val="134"/>
      <scheme val="minor"/>
    </font>
    <font>
      <b/>
      <sz val="11"/>
      <name val="宋体"/>
      <family val="3"/>
      <charset val="134"/>
      <scheme val="minor"/>
    </font>
    <font>
      <b/>
      <sz val="12"/>
      <color theme="1"/>
      <name val="宋体"/>
      <family val="3"/>
      <charset val="134"/>
      <scheme val="minor"/>
    </font>
    <font>
      <b/>
      <sz val="10"/>
      <color theme="1"/>
      <name val="宋体"/>
      <family val="3"/>
      <charset val="134"/>
    </font>
    <font>
      <b/>
      <sz val="10"/>
      <name val="宋体"/>
      <family val="3"/>
      <charset val="134"/>
      <scheme val="minor"/>
    </font>
    <font>
      <sz val="9"/>
      <name val="宋体"/>
      <family val="3"/>
      <charset val="134"/>
      <scheme val="minor"/>
    </font>
    <font>
      <sz val="10.5"/>
      <color theme="1"/>
      <name val="Calibri"/>
      <family val="2"/>
    </font>
  </fonts>
  <fills count="13">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79995117038483843"/>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94">
    <xf numFmtId="0" fontId="0" fillId="0" borderId="0" xfId="0">
      <alignment vertical="center"/>
    </xf>
    <xf numFmtId="0" fontId="3" fillId="3"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6"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5" xfId="0" applyFont="1" applyFill="1" applyBorder="1" applyAlignment="1">
      <alignment horizontal="center" vertical="center"/>
    </xf>
    <xf numFmtId="0" fontId="6" fillId="8" borderId="5" xfId="0" applyFont="1" applyFill="1" applyBorder="1" applyAlignment="1">
      <alignment horizontal="center" vertical="center" wrapText="1"/>
    </xf>
    <xf numFmtId="0" fontId="11" fillId="2" borderId="6" xfId="0" applyFont="1" applyFill="1" applyBorder="1" applyAlignment="1">
      <alignment horizontal="left" wrapText="1"/>
    </xf>
    <xf numFmtId="0" fontId="11" fillId="2" borderId="6" xfId="0" applyFont="1" applyFill="1" applyBorder="1" applyAlignment="1">
      <alignment horizontal="center" wrapText="1"/>
    </xf>
    <xf numFmtId="0" fontId="11" fillId="2" borderId="5" xfId="0" applyFont="1" applyFill="1" applyBorder="1" applyAlignment="1">
      <alignment horizontal="center" wrapText="1"/>
    </xf>
    <xf numFmtId="0" fontId="6" fillId="6" borderId="8" xfId="0" applyFont="1" applyFill="1" applyBorder="1" applyAlignment="1">
      <alignment horizontal="center" vertical="center" wrapText="1"/>
    </xf>
    <xf numFmtId="0" fontId="13" fillId="10" borderId="5" xfId="0" applyFont="1" applyFill="1" applyBorder="1" applyAlignment="1">
      <alignment vertical="center" wrapText="1"/>
    </xf>
    <xf numFmtId="0" fontId="8" fillId="6" borderId="5"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3" fillId="10" borderId="5" xfId="0" applyFont="1" applyFill="1" applyBorder="1" applyAlignment="1">
      <alignment vertical="top" wrapText="1"/>
    </xf>
    <xf numFmtId="0" fontId="8" fillId="6" borderId="8" xfId="0" applyFont="1" applyFill="1" applyBorder="1" applyAlignment="1">
      <alignment horizontal="left" vertical="center" wrapText="1"/>
    </xf>
    <xf numFmtId="0" fontId="8" fillId="8" borderId="5" xfId="0" applyFont="1" applyFill="1" applyBorder="1" applyAlignment="1">
      <alignment horizontal="left" vertical="center" wrapText="1"/>
    </xf>
    <xf numFmtId="0" fontId="17" fillId="5" borderId="8"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0" fillId="0" borderId="0" xfId="0" applyAlignment="1">
      <alignment horizontal="right" vertical="center"/>
    </xf>
    <xf numFmtId="0" fontId="9" fillId="7" borderId="5" xfId="1" applyFont="1" applyFill="1" applyBorder="1" applyAlignment="1">
      <alignment horizontal="center" vertical="center"/>
    </xf>
    <xf numFmtId="0" fontId="21" fillId="7" borderId="5" xfId="1" applyFont="1" applyFill="1" applyBorder="1" applyAlignment="1">
      <alignment horizontal="center" vertical="center"/>
    </xf>
    <xf numFmtId="0" fontId="21" fillId="7" borderId="5" xfId="0" applyFont="1" applyFill="1" applyBorder="1" applyAlignment="1">
      <alignment horizontal="center" vertical="center"/>
    </xf>
    <xf numFmtId="0" fontId="6" fillId="6" borderId="8" xfId="0" applyFont="1" applyFill="1" applyBorder="1" applyAlignment="1">
      <alignment horizontal="left"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2" fillId="2" borderId="7" xfId="0" applyFont="1" applyFill="1" applyBorder="1" applyAlignment="1">
      <alignment horizontal="center" wrapText="1"/>
    </xf>
    <xf numFmtId="0" fontId="0" fillId="0" borderId="0" xfId="0">
      <alignment vertical="center"/>
    </xf>
    <xf numFmtId="0" fontId="13" fillId="11" borderId="9" xfId="0" applyFont="1" applyFill="1" applyBorder="1" applyAlignment="1">
      <alignment horizontal="left" vertical="top" wrapText="1"/>
    </xf>
    <xf numFmtId="0" fontId="23" fillId="11" borderId="9" xfId="0" applyFont="1" applyFill="1" applyBorder="1" applyAlignment="1">
      <alignment horizontal="left" vertical="top" wrapText="1"/>
    </xf>
    <xf numFmtId="0" fontId="3" fillId="11" borderId="9" xfId="0" applyFont="1" applyFill="1" applyBorder="1" applyAlignment="1">
      <alignment horizontal="left" vertical="top" wrapText="1"/>
    </xf>
    <xf numFmtId="0" fontId="13" fillId="11" borderId="9" xfId="1" applyFont="1" applyFill="1" applyBorder="1" applyAlignment="1">
      <alignment horizontal="left" vertical="center" wrapText="1"/>
    </xf>
    <xf numFmtId="0" fontId="13" fillId="11" borderId="9" xfId="1" applyFont="1" applyFill="1" applyBorder="1" applyAlignment="1">
      <alignment horizontal="left" vertical="top" wrapText="1"/>
    </xf>
    <xf numFmtId="0" fontId="24" fillId="11" borderId="9" xfId="1" applyFont="1" applyFill="1" applyBorder="1" applyAlignment="1">
      <alignment horizontal="left" vertical="top" wrapText="1"/>
    </xf>
    <xf numFmtId="0" fontId="23" fillId="11" borderId="9" xfId="1" applyFont="1" applyFill="1" applyBorder="1" applyAlignment="1">
      <alignment horizontal="left" vertical="top" wrapText="1"/>
    </xf>
    <xf numFmtId="0" fontId="24" fillId="11" borderId="9" xfId="1" applyFont="1" applyFill="1" applyBorder="1" applyAlignment="1">
      <alignment horizontal="left" vertical="center" wrapText="1"/>
    </xf>
    <xf numFmtId="0" fontId="14" fillId="11" borderId="9" xfId="1" applyFont="1" applyFill="1" applyBorder="1" applyAlignment="1">
      <alignment horizontal="left" vertical="top" wrapText="1"/>
    </xf>
    <xf numFmtId="0" fontId="14" fillId="11" borderId="9" xfId="0" applyFont="1" applyFill="1" applyBorder="1" applyAlignment="1">
      <alignment horizontal="left" vertical="top" wrapText="1"/>
    </xf>
    <xf numFmtId="0" fontId="0" fillId="0" borderId="0" xfId="0" applyFont="1">
      <alignment vertical="center"/>
    </xf>
    <xf numFmtId="176" fontId="0" fillId="0" borderId="0" xfId="0" applyNumberFormat="1">
      <alignment vertical="center"/>
    </xf>
    <xf numFmtId="176" fontId="0" fillId="0" borderId="0" xfId="0" applyNumberFormat="1" applyFont="1">
      <alignment vertical="center"/>
    </xf>
    <xf numFmtId="0" fontId="6" fillId="6" borderId="5" xfId="0" applyFont="1" applyFill="1" applyBorder="1" applyAlignment="1">
      <alignment horizontal="left" vertical="center" wrapText="1"/>
    </xf>
    <xf numFmtId="0" fontId="3" fillId="12" borderId="9" xfId="1" applyFont="1" applyFill="1" applyBorder="1" applyAlignment="1">
      <alignment horizontal="left" vertical="top" wrapText="1"/>
    </xf>
    <xf numFmtId="0" fontId="13" fillId="0" borderId="9" xfId="0" applyFont="1" applyFill="1" applyBorder="1" applyAlignment="1">
      <alignment horizontal="left" vertical="top" wrapText="1"/>
    </xf>
    <xf numFmtId="0" fontId="13" fillId="12" borderId="9" xfId="1" applyFont="1" applyFill="1" applyBorder="1" applyAlignment="1">
      <alignment horizontal="left" vertical="top" wrapText="1"/>
    </xf>
    <xf numFmtId="0" fontId="24" fillId="12" borderId="9" xfId="1" applyFont="1" applyFill="1" applyBorder="1" applyAlignment="1">
      <alignment horizontal="left" vertical="top" wrapText="1"/>
    </xf>
    <xf numFmtId="0" fontId="0" fillId="0" borderId="0" xfId="0">
      <alignment vertical="center"/>
    </xf>
    <xf numFmtId="0" fontId="26" fillId="0" borderId="0" xfId="0" applyFont="1">
      <alignment vertical="center"/>
    </xf>
    <xf numFmtId="0" fontId="0" fillId="0" borderId="0" xfId="0" applyAlignment="1">
      <alignment horizontal="center" vertical="center"/>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9" borderId="9" xfId="0" applyFont="1" applyFill="1" applyBorder="1" applyAlignment="1">
      <alignment horizontal="left" wrapText="1"/>
    </xf>
    <xf numFmtId="0" fontId="4" fillId="9" borderId="10" xfId="0" applyFont="1" applyFill="1" applyBorder="1" applyAlignment="1">
      <alignment horizontal="left" wrapText="1"/>
    </xf>
    <xf numFmtId="0" fontId="4" fillId="9" borderId="11" xfId="0" applyFont="1" applyFill="1" applyBorder="1" applyAlignment="1">
      <alignment horizontal="left" wrapText="1"/>
    </xf>
    <xf numFmtId="0" fontId="11"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7"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8" fillId="6" borderId="8" xfId="0" applyFont="1" applyFill="1" applyBorder="1" applyAlignment="1">
      <alignment horizontal="center" vertical="center" wrapText="1"/>
    </xf>
    <xf numFmtId="0" fontId="0" fillId="0" borderId="7" xfId="0" applyBorder="1" applyAlignment="1">
      <alignment horizontal="center" vertical="center"/>
    </xf>
    <xf numFmtId="0" fontId="5" fillId="5" borderId="7" xfId="0" applyFont="1" applyFill="1" applyBorder="1" applyAlignment="1">
      <alignment horizontal="center" vertical="center"/>
    </xf>
    <xf numFmtId="0" fontId="8" fillId="6" borderId="7" xfId="0" applyFont="1" applyFill="1" applyBorder="1" applyAlignment="1">
      <alignment horizontal="center" vertical="center" wrapText="1"/>
    </xf>
    <xf numFmtId="0" fontId="0" fillId="0" borderId="6" xfId="0" applyBorder="1" applyAlignment="1">
      <alignment horizontal="center" vertical="center"/>
    </xf>
    <xf numFmtId="0" fontId="5" fillId="5" borderId="8" xfId="0" applyFont="1" applyFill="1" applyBorder="1" applyAlignment="1">
      <alignment horizontal="center" vertical="center"/>
    </xf>
    <xf numFmtId="0" fontId="17" fillId="8" borderId="8"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6" xfId="0" applyFont="1" applyFill="1" applyBorder="1" applyAlignment="1">
      <alignment horizontal="center" vertical="center"/>
    </xf>
    <xf numFmtId="0" fontId="8" fillId="8" borderId="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0" fillId="0" borderId="5" xfId="0" applyBorder="1" applyAlignment="1">
      <alignment horizontal="center" vertical="center" wrapText="1"/>
    </xf>
    <xf numFmtId="0" fontId="6" fillId="8" borderId="7" xfId="0" applyFont="1" applyFill="1" applyBorder="1" applyAlignment="1">
      <alignment horizontal="center" vertical="center" wrapText="1"/>
    </xf>
    <xf numFmtId="0" fontId="19" fillId="0" borderId="5" xfId="0" applyFont="1" applyBorder="1" applyAlignment="1">
      <alignment horizontal="center" vertical="center" wrapText="1"/>
    </xf>
    <xf numFmtId="0" fontId="11" fillId="4" borderId="12" xfId="0" applyFont="1" applyFill="1" applyBorder="1" applyAlignment="1">
      <alignment horizontal="left" vertical="center" wrapText="1"/>
    </xf>
    <xf numFmtId="0" fontId="0" fillId="0" borderId="0" xfId="0" applyAlignment="1">
      <alignment horizontal="left" vertical="center"/>
    </xf>
    <xf numFmtId="0" fontId="2" fillId="4" borderId="12"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11" fillId="4" borderId="0" xfId="0" applyFont="1" applyFill="1" applyAlignment="1">
      <alignment horizontal="left" vertical="center" wrapText="1"/>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6" fillId="0" borderId="0" xfId="0" applyFont="1" applyAlignment="1">
      <alignment vertical="center" wrapText="1"/>
    </xf>
    <xf numFmtId="0" fontId="0" fillId="0" borderId="0" xfId="0">
      <alignment vertical="center"/>
    </xf>
    <xf numFmtId="0" fontId="19" fillId="0" borderId="5" xfId="0" applyFont="1" applyBorder="1" applyAlignment="1">
      <alignment horizontal="justify" vertical="center" wrapText="1"/>
    </xf>
    <xf numFmtId="0" fontId="20" fillId="0" borderId="5" xfId="0" applyFont="1" applyBorder="1">
      <alignment vertical="center"/>
    </xf>
    <xf numFmtId="0" fontId="20" fillId="0" borderId="5" xfId="0" applyFont="1" applyBorder="1" applyAlignment="1">
      <alignment horizontal="center" vertical="center"/>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xmlns=""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39025" y="19907250"/>
          <a:ext cx="4810125" cy="27241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C-S-I-10-1%20&#26381;&#21153;&#35748;&#35777;&#23457;&#26597;&#26816;&#26597;&#34920;_&#21806;&#21518;&#26381;&#21153;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售后服务"/>
      <sheetName val="Sheet1"/>
    </sheetNames>
    <sheetDataSet>
      <sheetData sheetId="0" refreshError="1">
        <row r="4">
          <cell r="E4" t="str">
            <v>小类分值</v>
          </cell>
          <cell r="F4" t="str">
            <v>维度</v>
          </cell>
          <cell r="G4" t="str">
            <v>分项得分%</v>
          </cell>
          <cell r="J4" t="str">
            <v>得分</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workbookViewId="0">
      <selection activeCell="H6" sqref="H6"/>
    </sheetView>
  </sheetViews>
  <sheetFormatPr defaultRowHeight="15.6"/>
  <cols>
    <col min="4" max="4" width="22.33203125" customWidth="1"/>
    <col min="8" max="8" width="62" customWidth="1"/>
    <col min="9" max="9" width="77.33203125" customWidth="1"/>
    <col min="10" max="10" width="8.77734375" style="27"/>
  </cols>
  <sheetData>
    <row r="1" spans="1:10">
      <c r="A1" s="55" t="s">
        <v>232</v>
      </c>
      <c r="B1" s="56"/>
      <c r="C1" s="56"/>
      <c r="D1" s="56"/>
      <c r="E1" s="56"/>
      <c r="F1" s="56"/>
      <c r="G1" s="56"/>
      <c r="H1" s="56"/>
      <c r="I1" s="56"/>
    </row>
    <row r="2" spans="1:10">
      <c r="A2" s="57" t="s">
        <v>228</v>
      </c>
      <c r="B2" s="58"/>
      <c r="C2" s="58"/>
      <c r="D2" s="58"/>
      <c r="E2" s="58"/>
      <c r="F2" s="58"/>
      <c r="G2" s="58"/>
      <c r="H2" s="58"/>
      <c r="I2" s="58"/>
    </row>
    <row r="3" spans="1:10">
      <c r="A3" s="1" t="s">
        <v>0</v>
      </c>
      <c r="B3" s="59" t="s">
        <v>252</v>
      </c>
      <c r="C3" s="60"/>
      <c r="D3" s="60"/>
      <c r="E3" s="60"/>
      <c r="F3" s="60"/>
      <c r="G3" s="60"/>
      <c r="H3" s="60"/>
      <c r="I3" s="61"/>
    </row>
    <row r="4" spans="1:10" ht="31.2">
      <c r="A4" s="2" t="s">
        <v>1</v>
      </c>
      <c r="B4" s="3" t="s">
        <v>2</v>
      </c>
      <c r="C4" s="2" t="s">
        <v>3</v>
      </c>
      <c r="D4" s="8" t="s">
        <v>4</v>
      </c>
      <c r="E4" s="9" t="s">
        <v>5</v>
      </c>
      <c r="F4" s="9" t="s">
        <v>14</v>
      </c>
      <c r="G4" s="9" t="s">
        <v>6</v>
      </c>
      <c r="H4" s="10" t="s">
        <v>13</v>
      </c>
      <c r="I4" s="10" t="s">
        <v>15</v>
      </c>
      <c r="J4" s="29" t="s">
        <v>230</v>
      </c>
    </row>
    <row r="5" spans="1:10" ht="96">
      <c r="A5" s="62" t="s">
        <v>16</v>
      </c>
      <c r="B5" s="52" t="s">
        <v>17</v>
      </c>
      <c r="C5" s="52" t="s">
        <v>18</v>
      </c>
      <c r="D5" s="4" t="s">
        <v>19</v>
      </c>
      <c r="E5" s="4">
        <v>1</v>
      </c>
      <c r="F5" s="4" t="s">
        <v>9</v>
      </c>
      <c r="G5" s="5">
        <v>100</v>
      </c>
      <c r="H5" s="31" t="s">
        <v>253</v>
      </c>
      <c r="I5" s="12" t="s">
        <v>22</v>
      </c>
      <c r="J5" s="28">
        <f>E5*G5/100</f>
        <v>1</v>
      </c>
    </row>
    <row r="6" spans="1:10" ht="336">
      <c r="A6" s="63"/>
      <c r="B6" s="53"/>
      <c r="C6" s="53"/>
      <c r="D6" s="4" t="s">
        <v>21</v>
      </c>
      <c r="E6" s="4">
        <v>3</v>
      </c>
      <c r="F6" s="4" t="s">
        <v>20</v>
      </c>
      <c r="G6" s="5">
        <v>80</v>
      </c>
      <c r="H6" s="46" t="s">
        <v>254</v>
      </c>
      <c r="I6" s="12" t="s">
        <v>23</v>
      </c>
      <c r="J6" s="28">
        <f t="shared" ref="J6:J56" si="0">E6*G6/100</f>
        <v>2.4</v>
      </c>
    </row>
    <row r="7" spans="1:10" ht="60">
      <c r="A7" s="63"/>
      <c r="B7" s="52" t="s">
        <v>7</v>
      </c>
      <c r="C7" s="52" t="s">
        <v>24</v>
      </c>
      <c r="D7" s="4" t="s">
        <v>25</v>
      </c>
      <c r="E7" s="4">
        <v>1</v>
      </c>
      <c r="F7" s="4" t="s">
        <v>26</v>
      </c>
      <c r="G7" s="5">
        <v>90</v>
      </c>
      <c r="H7" s="32" t="s">
        <v>256</v>
      </c>
      <c r="I7" s="12" t="s">
        <v>29</v>
      </c>
      <c r="J7" s="28">
        <f t="shared" si="0"/>
        <v>0.9</v>
      </c>
    </row>
    <row r="8" spans="1:10" ht="132">
      <c r="A8" s="63"/>
      <c r="B8" s="53"/>
      <c r="C8" s="53"/>
      <c r="D8" s="4" t="s">
        <v>53</v>
      </c>
      <c r="E8" s="4">
        <v>5</v>
      </c>
      <c r="F8" s="4" t="s">
        <v>27</v>
      </c>
      <c r="G8" s="5">
        <v>100</v>
      </c>
      <c r="H8" s="33" t="s">
        <v>255</v>
      </c>
      <c r="I8" s="12" t="s">
        <v>30</v>
      </c>
      <c r="J8" s="28">
        <f t="shared" si="0"/>
        <v>5</v>
      </c>
    </row>
    <row r="9" spans="1:10" ht="204">
      <c r="A9" s="63"/>
      <c r="B9" s="52" t="s">
        <v>8</v>
      </c>
      <c r="C9" s="52" t="s">
        <v>31</v>
      </c>
      <c r="D9" s="4" t="s">
        <v>52</v>
      </c>
      <c r="E9" s="4">
        <v>2</v>
      </c>
      <c r="F9" s="4" t="s">
        <v>28</v>
      </c>
      <c r="G9" s="5">
        <v>100</v>
      </c>
      <c r="H9" s="34" t="s">
        <v>243</v>
      </c>
      <c r="I9" s="12" t="s">
        <v>33</v>
      </c>
      <c r="J9" s="28">
        <f t="shared" si="0"/>
        <v>2</v>
      </c>
    </row>
    <row r="10" spans="1:10" ht="144">
      <c r="A10" s="63"/>
      <c r="B10" s="54"/>
      <c r="C10" s="54"/>
      <c r="D10" s="4" t="s">
        <v>34</v>
      </c>
      <c r="E10" s="4">
        <v>2</v>
      </c>
      <c r="F10" s="4" t="s">
        <v>32</v>
      </c>
      <c r="G10" s="5">
        <v>90</v>
      </c>
      <c r="H10" s="47" t="s">
        <v>257</v>
      </c>
      <c r="I10" s="12" t="s">
        <v>35</v>
      </c>
      <c r="J10" s="28">
        <f t="shared" si="0"/>
        <v>1.8</v>
      </c>
    </row>
    <row r="11" spans="1:10" ht="132">
      <c r="A11" s="63"/>
      <c r="B11" s="53"/>
      <c r="C11" s="53"/>
      <c r="D11" s="4" t="s">
        <v>36</v>
      </c>
      <c r="E11" s="4">
        <v>2</v>
      </c>
      <c r="F11" s="4" t="s">
        <v>10</v>
      </c>
      <c r="G11" s="5">
        <v>90</v>
      </c>
      <c r="H11" s="35" t="s">
        <v>248</v>
      </c>
      <c r="I11" s="12" t="s">
        <v>37</v>
      </c>
      <c r="J11" s="28">
        <f t="shared" si="0"/>
        <v>1.8</v>
      </c>
    </row>
    <row r="12" spans="1:10" ht="120">
      <c r="A12" s="64"/>
      <c r="B12" s="66" t="s">
        <v>39</v>
      </c>
      <c r="C12" s="68" t="s">
        <v>38</v>
      </c>
      <c r="D12" s="13" t="s">
        <v>51</v>
      </c>
      <c r="E12" s="4">
        <v>4</v>
      </c>
      <c r="F12" s="14" t="s">
        <v>40</v>
      </c>
      <c r="G12" s="5">
        <v>100</v>
      </c>
      <c r="H12" s="35" t="s">
        <v>233</v>
      </c>
      <c r="I12" s="12" t="s">
        <v>42</v>
      </c>
      <c r="J12" s="28">
        <f t="shared" si="0"/>
        <v>4</v>
      </c>
    </row>
    <row r="13" spans="1:10" ht="48">
      <c r="A13" s="64"/>
      <c r="B13" s="67"/>
      <c r="C13" s="53"/>
      <c r="D13" s="13" t="s">
        <v>50</v>
      </c>
      <c r="E13" s="4">
        <v>2</v>
      </c>
      <c r="F13" s="14" t="s">
        <v>41</v>
      </c>
      <c r="G13" s="5">
        <v>90</v>
      </c>
      <c r="H13" s="48" t="s">
        <v>234</v>
      </c>
      <c r="I13" s="12" t="s">
        <v>43</v>
      </c>
      <c r="J13" s="28">
        <f t="shared" si="0"/>
        <v>1.8</v>
      </c>
    </row>
    <row r="14" spans="1:10" ht="252">
      <c r="A14" s="64"/>
      <c r="B14" s="66" t="s">
        <v>45</v>
      </c>
      <c r="C14" s="68" t="s">
        <v>44</v>
      </c>
      <c r="D14" s="13" t="s">
        <v>49</v>
      </c>
      <c r="E14" s="4">
        <v>1</v>
      </c>
      <c r="F14" s="14" t="s">
        <v>46</v>
      </c>
      <c r="G14" s="5">
        <v>100</v>
      </c>
      <c r="H14" s="47" t="s">
        <v>258</v>
      </c>
      <c r="I14" s="12" t="s">
        <v>63</v>
      </c>
      <c r="J14" s="28">
        <f t="shared" si="0"/>
        <v>1</v>
      </c>
    </row>
    <row r="15" spans="1:10" ht="192">
      <c r="A15" s="64"/>
      <c r="B15" s="67"/>
      <c r="C15" s="53"/>
      <c r="D15" s="13" t="s">
        <v>48</v>
      </c>
      <c r="E15" s="4">
        <v>6</v>
      </c>
      <c r="F15" s="14" t="s">
        <v>47</v>
      </c>
      <c r="G15" s="5">
        <v>90</v>
      </c>
      <c r="H15" s="48" t="s">
        <v>235</v>
      </c>
      <c r="I15" s="12" t="s">
        <v>54</v>
      </c>
      <c r="J15" s="28">
        <f t="shared" si="0"/>
        <v>5.4</v>
      </c>
    </row>
    <row r="16" spans="1:10" ht="261.75" customHeight="1">
      <c r="A16" s="64"/>
      <c r="B16" s="52" t="s">
        <v>60</v>
      </c>
      <c r="C16" s="52" t="s">
        <v>59</v>
      </c>
      <c r="D16" s="4" t="s">
        <v>61</v>
      </c>
      <c r="E16" s="4">
        <v>2</v>
      </c>
      <c r="F16" s="14" t="s">
        <v>55</v>
      </c>
      <c r="G16" s="23">
        <v>100</v>
      </c>
      <c r="H16" s="35" t="s">
        <v>259</v>
      </c>
      <c r="I16" s="16" t="s">
        <v>62</v>
      </c>
      <c r="J16" s="28">
        <f t="shared" si="0"/>
        <v>2</v>
      </c>
    </row>
    <row r="17" spans="1:10" ht="60">
      <c r="A17" s="64"/>
      <c r="B17" s="54"/>
      <c r="C17" s="54"/>
      <c r="D17" s="4" t="s">
        <v>66</v>
      </c>
      <c r="E17" s="4">
        <v>1</v>
      </c>
      <c r="F17" s="14" t="s">
        <v>56</v>
      </c>
      <c r="G17" s="23">
        <v>90</v>
      </c>
      <c r="H17" s="47" t="s">
        <v>260</v>
      </c>
      <c r="I17" s="12" t="s">
        <v>64</v>
      </c>
      <c r="J17" s="28">
        <f t="shared" si="0"/>
        <v>0.9</v>
      </c>
    </row>
    <row r="18" spans="1:10" ht="48">
      <c r="A18" s="64"/>
      <c r="B18" s="54"/>
      <c r="C18" s="54"/>
      <c r="D18" s="4" t="s">
        <v>65</v>
      </c>
      <c r="E18" s="4">
        <v>1</v>
      </c>
      <c r="F18" s="14" t="s">
        <v>57</v>
      </c>
      <c r="G18" s="23">
        <v>100</v>
      </c>
      <c r="H18" s="36" t="s">
        <v>261</v>
      </c>
      <c r="I18" s="12" t="s">
        <v>67</v>
      </c>
      <c r="J18" s="28">
        <f t="shared" si="0"/>
        <v>1</v>
      </c>
    </row>
    <row r="19" spans="1:10" ht="48">
      <c r="A19" s="64"/>
      <c r="B19" s="53"/>
      <c r="C19" s="53"/>
      <c r="D19" s="4" t="s">
        <v>68</v>
      </c>
      <c r="E19" s="4">
        <v>1</v>
      </c>
      <c r="F19" s="14" t="s">
        <v>58</v>
      </c>
      <c r="G19" s="23">
        <v>95</v>
      </c>
      <c r="H19" s="34" t="s">
        <v>247</v>
      </c>
      <c r="I19" s="12" t="s">
        <v>69</v>
      </c>
      <c r="J19" s="28">
        <f t="shared" si="0"/>
        <v>0.95</v>
      </c>
    </row>
    <row r="20" spans="1:10" ht="96">
      <c r="A20" s="64"/>
      <c r="B20" s="52" t="s">
        <v>71</v>
      </c>
      <c r="C20" s="52" t="s">
        <v>70</v>
      </c>
      <c r="D20" s="4" t="s">
        <v>75</v>
      </c>
      <c r="E20" s="4">
        <v>1</v>
      </c>
      <c r="F20" s="14" t="s">
        <v>72</v>
      </c>
      <c r="G20" s="5">
        <v>95</v>
      </c>
      <c r="H20" s="35" t="s">
        <v>262</v>
      </c>
      <c r="I20" s="12" t="s">
        <v>76</v>
      </c>
      <c r="J20" s="28">
        <f t="shared" si="0"/>
        <v>0.95</v>
      </c>
    </row>
    <row r="21" spans="1:10" ht="120">
      <c r="A21" s="64"/>
      <c r="B21" s="54"/>
      <c r="C21" s="54"/>
      <c r="D21" s="4" t="s">
        <v>77</v>
      </c>
      <c r="E21" s="4">
        <v>2</v>
      </c>
      <c r="F21" s="14" t="s">
        <v>73</v>
      </c>
      <c r="G21" s="5">
        <v>100</v>
      </c>
      <c r="H21" s="35" t="s">
        <v>264</v>
      </c>
      <c r="I21" s="12" t="s">
        <v>78</v>
      </c>
      <c r="J21" s="28">
        <f t="shared" si="0"/>
        <v>2</v>
      </c>
    </row>
    <row r="22" spans="1:10" ht="132">
      <c r="A22" s="65"/>
      <c r="B22" s="53"/>
      <c r="C22" s="53"/>
      <c r="D22" s="4" t="s">
        <v>79</v>
      </c>
      <c r="E22" s="4">
        <v>3</v>
      </c>
      <c r="F22" s="14" t="s">
        <v>74</v>
      </c>
      <c r="G22" s="5">
        <v>95</v>
      </c>
      <c r="H22" s="35" t="s">
        <v>265</v>
      </c>
      <c r="I22" s="12" t="s">
        <v>80</v>
      </c>
      <c r="J22" s="28">
        <f t="shared" si="0"/>
        <v>2.85</v>
      </c>
    </row>
    <row r="23" spans="1:10" ht="84">
      <c r="A23" s="62" t="s">
        <v>81</v>
      </c>
      <c r="B23" s="66" t="s">
        <v>83</v>
      </c>
      <c r="C23" s="68" t="s">
        <v>82</v>
      </c>
      <c r="D23" s="13" t="s">
        <v>87</v>
      </c>
      <c r="E23" s="4">
        <v>1</v>
      </c>
      <c r="F23" s="14" t="s">
        <v>11</v>
      </c>
      <c r="G23" s="23">
        <v>100</v>
      </c>
      <c r="H23" s="35" t="s">
        <v>266</v>
      </c>
      <c r="I23" s="12" t="s">
        <v>88</v>
      </c>
      <c r="J23" s="27">
        <f t="shared" si="0"/>
        <v>1</v>
      </c>
    </row>
    <row r="24" spans="1:10" ht="72">
      <c r="A24" s="63"/>
      <c r="B24" s="70"/>
      <c r="C24" s="71"/>
      <c r="D24" s="13" t="s">
        <v>89</v>
      </c>
      <c r="E24" s="4">
        <v>2</v>
      </c>
      <c r="F24" s="14" t="s">
        <v>12</v>
      </c>
      <c r="G24" s="23">
        <v>100</v>
      </c>
      <c r="H24" s="35" t="s">
        <v>267</v>
      </c>
      <c r="I24" s="12" t="s">
        <v>90</v>
      </c>
      <c r="J24" s="27">
        <f t="shared" si="0"/>
        <v>2</v>
      </c>
    </row>
    <row r="25" spans="1:10" ht="108">
      <c r="A25" s="63"/>
      <c r="B25" s="70"/>
      <c r="C25" s="64"/>
      <c r="D25" s="13" t="s">
        <v>91</v>
      </c>
      <c r="E25" s="4">
        <v>1</v>
      </c>
      <c r="F25" s="14" t="s">
        <v>84</v>
      </c>
      <c r="G25" s="23">
        <v>100</v>
      </c>
      <c r="H25" s="36" t="s">
        <v>268</v>
      </c>
      <c r="I25" s="12" t="s">
        <v>92</v>
      </c>
      <c r="J25" s="27">
        <f t="shared" si="0"/>
        <v>1</v>
      </c>
    </row>
    <row r="26" spans="1:10" ht="48">
      <c r="A26" s="63"/>
      <c r="B26" s="70"/>
      <c r="C26" s="64"/>
      <c r="D26" s="13" t="s">
        <v>93</v>
      </c>
      <c r="E26" s="4">
        <v>1</v>
      </c>
      <c r="F26" s="14" t="s">
        <v>85</v>
      </c>
      <c r="G26" s="23">
        <v>100</v>
      </c>
      <c r="H26" s="35" t="s">
        <v>245</v>
      </c>
      <c r="I26" s="12" t="s">
        <v>94</v>
      </c>
      <c r="J26" s="27">
        <f t="shared" si="0"/>
        <v>1</v>
      </c>
    </row>
    <row r="27" spans="1:10" ht="36">
      <c r="A27" s="63"/>
      <c r="B27" s="67"/>
      <c r="C27" s="65"/>
      <c r="D27" s="13" t="s">
        <v>95</v>
      </c>
      <c r="E27" s="4">
        <v>1</v>
      </c>
      <c r="F27" s="14" t="s">
        <v>86</v>
      </c>
      <c r="G27" s="23">
        <v>100</v>
      </c>
      <c r="H27" s="35" t="s">
        <v>269</v>
      </c>
      <c r="I27" s="12" t="s">
        <v>96</v>
      </c>
      <c r="J27" s="27">
        <f t="shared" si="0"/>
        <v>1</v>
      </c>
    </row>
    <row r="28" spans="1:10" ht="48">
      <c r="A28" s="63"/>
      <c r="B28" s="66" t="s">
        <v>98</v>
      </c>
      <c r="C28" s="68" t="s">
        <v>97</v>
      </c>
      <c r="D28" s="13" t="s">
        <v>99</v>
      </c>
      <c r="E28" s="4">
        <v>1.5</v>
      </c>
      <c r="F28" s="14" t="s">
        <v>116</v>
      </c>
      <c r="G28" s="23">
        <v>100</v>
      </c>
      <c r="H28" s="47" t="s">
        <v>250</v>
      </c>
      <c r="I28" s="12" t="s">
        <v>100</v>
      </c>
      <c r="J28" s="27">
        <f t="shared" si="0"/>
        <v>1.5</v>
      </c>
    </row>
    <row r="29" spans="1:10" ht="48">
      <c r="A29" s="63"/>
      <c r="B29" s="69"/>
      <c r="C29" s="54"/>
      <c r="D29" s="13" t="s">
        <v>101</v>
      </c>
      <c r="E29" s="4">
        <v>1.5</v>
      </c>
      <c r="F29" s="14" t="s">
        <v>117</v>
      </c>
      <c r="G29" s="23">
        <v>100</v>
      </c>
      <c r="H29" s="47" t="s">
        <v>251</v>
      </c>
      <c r="I29" s="12" t="s">
        <v>102</v>
      </c>
      <c r="J29" s="27">
        <f t="shared" si="0"/>
        <v>1.5</v>
      </c>
    </row>
    <row r="30" spans="1:10" ht="84">
      <c r="A30" s="63"/>
      <c r="B30" s="69"/>
      <c r="C30" s="64"/>
      <c r="D30" s="13" t="s">
        <v>103</v>
      </c>
      <c r="E30" s="4">
        <v>1.5</v>
      </c>
      <c r="F30" s="14" t="s">
        <v>118</v>
      </c>
      <c r="G30" s="23">
        <v>100</v>
      </c>
      <c r="H30" s="36" t="s">
        <v>245</v>
      </c>
      <c r="I30" s="12" t="s">
        <v>104</v>
      </c>
      <c r="J30" s="27">
        <f t="shared" si="0"/>
        <v>1.5</v>
      </c>
    </row>
    <row r="31" spans="1:10" ht="48">
      <c r="A31" s="63"/>
      <c r="B31" s="72"/>
      <c r="C31" s="65"/>
      <c r="D31" s="13" t="s">
        <v>105</v>
      </c>
      <c r="E31" s="4">
        <v>1.5</v>
      </c>
      <c r="F31" s="14" t="s">
        <v>119</v>
      </c>
      <c r="G31" s="23">
        <v>100</v>
      </c>
      <c r="H31" s="48" t="s">
        <v>270</v>
      </c>
      <c r="I31" s="12" t="s">
        <v>106</v>
      </c>
      <c r="J31" s="27">
        <f t="shared" si="0"/>
        <v>1.5</v>
      </c>
    </row>
    <row r="32" spans="1:10" ht="72">
      <c r="A32" s="63"/>
      <c r="B32" s="66" t="s">
        <v>107</v>
      </c>
      <c r="C32" s="68" t="s">
        <v>108</v>
      </c>
      <c r="D32" s="13" t="s">
        <v>109</v>
      </c>
      <c r="E32" s="4">
        <v>1</v>
      </c>
      <c r="F32" s="14" t="s">
        <v>120</v>
      </c>
      <c r="G32" s="5">
        <v>100</v>
      </c>
      <c r="H32" s="35" t="s">
        <v>271</v>
      </c>
      <c r="I32" s="12" t="s">
        <v>110</v>
      </c>
      <c r="J32" s="27">
        <f t="shared" si="0"/>
        <v>1</v>
      </c>
    </row>
    <row r="33" spans="1:10" ht="36">
      <c r="A33" s="63"/>
      <c r="B33" s="67"/>
      <c r="C33" s="53"/>
      <c r="D33" s="13" t="s">
        <v>111</v>
      </c>
      <c r="E33" s="4">
        <v>3</v>
      </c>
      <c r="F33" s="14" t="s">
        <v>121</v>
      </c>
      <c r="G33" s="23">
        <v>100</v>
      </c>
      <c r="H33" s="36" t="s">
        <v>244</v>
      </c>
      <c r="I33" s="12" t="s">
        <v>112</v>
      </c>
      <c r="J33" s="27">
        <f t="shared" si="0"/>
        <v>3</v>
      </c>
    </row>
    <row r="34" spans="1:10" ht="48">
      <c r="A34" s="64"/>
      <c r="B34" s="66" t="s">
        <v>114</v>
      </c>
      <c r="C34" s="78" t="s">
        <v>113</v>
      </c>
      <c r="D34" s="15" t="s">
        <v>115</v>
      </c>
      <c r="E34" s="11">
        <v>1</v>
      </c>
      <c r="F34" s="14" t="s">
        <v>122</v>
      </c>
      <c r="G34" s="23">
        <v>90</v>
      </c>
      <c r="H34" s="47" t="s">
        <v>272</v>
      </c>
      <c r="I34" s="12" t="s">
        <v>128</v>
      </c>
      <c r="J34" s="27">
        <f t="shared" si="0"/>
        <v>0.9</v>
      </c>
    </row>
    <row r="35" spans="1:10" ht="36">
      <c r="A35" s="64"/>
      <c r="B35" s="69"/>
      <c r="C35" s="79"/>
      <c r="D35" s="15" t="s">
        <v>129</v>
      </c>
      <c r="E35" s="11">
        <v>1</v>
      </c>
      <c r="F35" s="14" t="s">
        <v>123</v>
      </c>
      <c r="G35" s="23">
        <v>100</v>
      </c>
      <c r="H35" s="47" t="s">
        <v>236</v>
      </c>
      <c r="I35" s="12" t="s">
        <v>130</v>
      </c>
      <c r="J35" s="27">
        <f t="shared" si="0"/>
        <v>1</v>
      </c>
    </row>
    <row r="36" spans="1:10" ht="84">
      <c r="A36" s="64"/>
      <c r="B36" s="69"/>
      <c r="C36" s="79"/>
      <c r="D36" s="11" t="s">
        <v>131</v>
      </c>
      <c r="E36" s="11">
        <v>3</v>
      </c>
      <c r="F36" s="14" t="s">
        <v>124</v>
      </c>
      <c r="G36" s="23">
        <v>100</v>
      </c>
      <c r="H36" s="35" t="s">
        <v>273</v>
      </c>
      <c r="I36" s="12" t="s">
        <v>132</v>
      </c>
      <c r="J36" s="27">
        <f t="shared" si="0"/>
        <v>3</v>
      </c>
    </row>
    <row r="37" spans="1:10" ht="48">
      <c r="A37" s="64"/>
      <c r="B37" s="69"/>
      <c r="C37" s="79"/>
      <c r="D37" s="26" t="s">
        <v>133</v>
      </c>
      <c r="E37" s="11">
        <v>1</v>
      </c>
      <c r="F37" s="14" t="s">
        <v>125</v>
      </c>
      <c r="G37" s="23">
        <v>100</v>
      </c>
      <c r="H37" s="35" t="s">
        <v>237</v>
      </c>
      <c r="I37" s="12" t="s">
        <v>134</v>
      </c>
      <c r="J37" s="27">
        <f t="shared" si="0"/>
        <v>1</v>
      </c>
    </row>
    <row r="38" spans="1:10" ht="36">
      <c r="A38" s="64"/>
      <c r="B38" s="69"/>
      <c r="C38" s="79"/>
      <c r="D38" s="15" t="s">
        <v>135</v>
      </c>
      <c r="E38" s="11">
        <v>3</v>
      </c>
      <c r="F38" s="14" t="s">
        <v>126</v>
      </c>
      <c r="G38" s="23">
        <v>100</v>
      </c>
      <c r="H38" s="35" t="s">
        <v>238</v>
      </c>
      <c r="I38" s="12" t="s">
        <v>136</v>
      </c>
      <c r="J38" s="27">
        <f t="shared" si="0"/>
        <v>3</v>
      </c>
    </row>
    <row r="39" spans="1:10" ht="60">
      <c r="A39" s="64"/>
      <c r="B39" s="69"/>
      <c r="C39" s="79"/>
      <c r="D39" s="17" t="s">
        <v>137</v>
      </c>
      <c r="E39" s="11">
        <v>1</v>
      </c>
      <c r="F39" s="14" t="s">
        <v>127</v>
      </c>
      <c r="G39" s="23">
        <v>0</v>
      </c>
      <c r="H39" s="34" t="s">
        <v>239</v>
      </c>
      <c r="I39" s="12" t="s">
        <v>138</v>
      </c>
      <c r="J39" s="27">
        <f t="shared" si="0"/>
        <v>0</v>
      </c>
    </row>
    <row r="40" spans="1:10" ht="48">
      <c r="A40" s="64"/>
      <c r="B40" s="74" t="s">
        <v>140</v>
      </c>
      <c r="C40" s="77" t="s">
        <v>139</v>
      </c>
      <c r="D40" s="18" t="s">
        <v>141</v>
      </c>
      <c r="E40" s="7">
        <v>1</v>
      </c>
      <c r="F40" s="14" t="s">
        <v>142</v>
      </c>
      <c r="G40" s="24">
        <v>100</v>
      </c>
      <c r="H40" s="38" t="s">
        <v>274</v>
      </c>
      <c r="I40" s="12" t="s">
        <v>147</v>
      </c>
      <c r="J40" s="27">
        <f t="shared" si="0"/>
        <v>1</v>
      </c>
    </row>
    <row r="41" spans="1:10" ht="36">
      <c r="A41" s="64"/>
      <c r="B41" s="75"/>
      <c r="C41" s="80"/>
      <c r="D41" s="18" t="s">
        <v>148</v>
      </c>
      <c r="E41" s="7">
        <v>1</v>
      </c>
      <c r="F41" s="14" t="s">
        <v>143</v>
      </c>
      <c r="G41" s="24">
        <v>100</v>
      </c>
      <c r="H41" s="35" t="s">
        <v>275</v>
      </c>
      <c r="I41" s="12" t="s">
        <v>149</v>
      </c>
      <c r="J41" s="27">
        <f t="shared" si="0"/>
        <v>1</v>
      </c>
    </row>
    <row r="42" spans="1:10" ht="84">
      <c r="A42" s="64"/>
      <c r="B42" s="75"/>
      <c r="C42" s="80"/>
      <c r="D42" s="18" t="s">
        <v>150</v>
      </c>
      <c r="E42" s="7">
        <v>2</v>
      </c>
      <c r="F42" s="14" t="s">
        <v>144</v>
      </c>
      <c r="G42" s="24">
        <v>90</v>
      </c>
      <c r="H42" s="35" t="s">
        <v>263</v>
      </c>
      <c r="I42" s="12" t="s">
        <v>151</v>
      </c>
      <c r="J42" s="27">
        <f t="shared" si="0"/>
        <v>1.8</v>
      </c>
    </row>
    <row r="43" spans="1:10" ht="108">
      <c r="A43" s="64"/>
      <c r="B43" s="75"/>
      <c r="C43" s="64"/>
      <c r="D43" s="18" t="s">
        <v>152</v>
      </c>
      <c r="E43" s="7">
        <v>1</v>
      </c>
      <c r="F43" s="14" t="s">
        <v>145</v>
      </c>
      <c r="G43" s="24">
        <v>0</v>
      </c>
      <c r="H43" s="35" t="s">
        <v>240</v>
      </c>
      <c r="I43" s="12" t="s">
        <v>153</v>
      </c>
      <c r="J43" s="27">
        <f t="shared" si="0"/>
        <v>0</v>
      </c>
    </row>
    <row r="44" spans="1:10" ht="96">
      <c r="A44" s="64"/>
      <c r="B44" s="76"/>
      <c r="C44" s="65"/>
      <c r="D44" s="18" t="s">
        <v>154</v>
      </c>
      <c r="E44" s="7">
        <v>2</v>
      </c>
      <c r="F44" s="14" t="s">
        <v>146</v>
      </c>
      <c r="G44" s="24">
        <v>0</v>
      </c>
      <c r="H44" s="35" t="s">
        <v>240</v>
      </c>
      <c r="I44" s="12" t="s">
        <v>155</v>
      </c>
      <c r="J44" s="27">
        <f t="shared" si="0"/>
        <v>0</v>
      </c>
    </row>
    <row r="45" spans="1:10" ht="48">
      <c r="A45" s="64"/>
      <c r="B45" s="74" t="s">
        <v>157</v>
      </c>
      <c r="C45" s="77" t="s">
        <v>156</v>
      </c>
      <c r="D45" s="18" t="s">
        <v>158</v>
      </c>
      <c r="E45" s="7">
        <v>1</v>
      </c>
      <c r="F45" s="14" t="s">
        <v>165</v>
      </c>
      <c r="G45" s="5">
        <v>0</v>
      </c>
      <c r="H45" s="39" t="s">
        <v>240</v>
      </c>
      <c r="I45" s="12" t="s">
        <v>231</v>
      </c>
      <c r="J45" s="27">
        <f t="shared" si="0"/>
        <v>0</v>
      </c>
    </row>
    <row r="46" spans="1:10" ht="48">
      <c r="A46" s="65"/>
      <c r="B46" s="72"/>
      <c r="C46" s="65"/>
      <c r="D46" s="13" t="s">
        <v>159</v>
      </c>
      <c r="E46" s="4">
        <v>1</v>
      </c>
      <c r="F46" s="14" t="s">
        <v>166</v>
      </c>
      <c r="G46" s="5">
        <v>0</v>
      </c>
      <c r="H46" s="39" t="s">
        <v>240</v>
      </c>
      <c r="I46" s="12" t="s">
        <v>160</v>
      </c>
      <c r="J46" s="27">
        <f t="shared" si="0"/>
        <v>0</v>
      </c>
    </row>
    <row r="47" spans="1:10" ht="72">
      <c r="A47" s="62" t="s">
        <v>161</v>
      </c>
      <c r="B47" s="66" t="s">
        <v>163</v>
      </c>
      <c r="C47" s="68" t="s">
        <v>162</v>
      </c>
      <c r="D47" s="44" t="s">
        <v>164</v>
      </c>
      <c r="E47" s="4">
        <v>3</v>
      </c>
      <c r="F47" s="14" t="s">
        <v>167</v>
      </c>
      <c r="G47" s="25">
        <v>95</v>
      </c>
      <c r="H47" s="37" t="s">
        <v>276</v>
      </c>
      <c r="I47" s="12" t="s">
        <v>168</v>
      </c>
      <c r="J47" s="27">
        <f t="shared" si="0"/>
        <v>2.85</v>
      </c>
    </row>
    <row r="48" spans="1:10" ht="48">
      <c r="A48" s="63"/>
      <c r="B48" s="87"/>
      <c r="C48" s="64"/>
      <c r="D48" s="13" t="s">
        <v>169</v>
      </c>
      <c r="E48" s="4">
        <v>2</v>
      </c>
      <c r="F48" s="14" t="s">
        <v>172</v>
      </c>
      <c r="G48" s="5">
        <v>90</v>
      </c>
      <c r="H48" s="45" t="s">
        <v>277</v>
      </c>
      <c r="I48" s="12" t="s">
        <v>170</v>
      </c>
      <c r="J48" s="27">
        <f t="shared" si="0"/>
        <v>1.8</v>
      </c>
    </row>
    <row r="49" spans="1:10" ht="96">
      <c r="A49" s="63"/>
      <c r="B49" s="87"/>
      <c r="C49" s="64"/>
      <c r="D49" s="13" t="s">
        <v>171</v>
      </c>
      <c r="E49" s="4">
        <v>3</v>
      </c>
      <c r="F49" s="14" t="s">
        <v>173</v>
      </c>
      <c r="G49" s="5">
        <v>90</v>
      </c>
      <c r="H49" s="35" t="s">
        <v>278</v>
      </c>
      <c r="I49" s="12" t="s">
        <v>176</v>
      </c>
      <c r="J49" s="27">
        <f t="shared" si="0"/>
        <v>2.7</v>
      </c>
    </row>
    <row r="50" spans="1:10" ht="72">
      <c r="A50" s="63"/>
      <c r="B50" s="87"/>
      <c r="C50" s="64"/>
      <c r="D50" s="13" t="s">
        <v>177</v>
      </c>
      <c r="E50" s="4">
        <v>5</v>
      </c>
      <c r="F50" s="14" t="s">
        <v>174</v>
      </c>
      <c r="G50" s="5">
        <v>95</v>
      </c>
      <c r="H50" s="35" t="s">
        <v>279</v>
      </c>
      <c r="I50" s="12" t="s">
        <v>178</v>
      </c>
      <c r="J50" s="27">
        <f t="shared" si="0"/>
        <v>4.75</v>
      </c>
    </row>
    <row r="51" spans="1:10" ht="108">
      <c r="A51" s="63"/>
      <c r="B51" s="88"/>
      <c r="C51" s="65"/>
      <c r="D51" s="13" t="s">
        <v>179</v>
      </c>
      <c r="E51" s="4">
        <v>2</v>
      </c>
      <c r="F51" s="14" t="s">
        <v>175</v>
      </c>
      <c r="G51" s="5">
        <v>80</v>
      </c>
      <c r="H51" s="35" t="s">
        <v>241</v>
      </c>
      <c r="I51" s="12" t="s">
        <v>180</v>
      </c>
      <c r="J51" s="27">
        <f t="shared" si="0"/>
        <v>1.6</v>
      </c>
    </row>
    <row r="52" spans="1:10" ht="276">
      <c r="A52" s="64"/>
      <c r="B52" s="73" t="s">
        <v>182</v>
      </c>
      <c r="C52" s="68" t="s">
        <v>183</v>
      </c>
      <c r="D52" s="13" t="s">
        <v>184</v>
      </c>
      <c r="E52" s="4">
        <v>2</v>
      </c>
      <c r="F52" s="14" t="s">
        <v>185</v>
      </c>
      <c r="G52" s="5">
        <v>95</v>
      </c>
      <c r="H52" s="35" t="s">
        <v>246</v>
      </c>
      <c r="I52" s="12" t="s">
        <v>181</v>
      </c>
      <c r="J52" s="27">
        <f t="shared" si="0"/>
        <v>1.9</v>
      </c>
    </row>
    <row r="53" spans="1:10" ht="48">
      <c r="A53" s="64"/>
      <c r="B53" s="70"/>
      <c r="C53" s="64"/>
      <c r="D53" s="13" t="s">
        <v>188</v>
      </c>
      <c r="E53" s="4">
        <v>7</v>
      </c>
      <c r="F53" s="14" t="s">
        <v>186</v>
      </c>
      <c r="G53" s="5">
        <v>95</v>
      </c>
      <c r="H53" s="35" t="s">
        <v>242</v>
      </c>
      <c r="I53" s="12" t="s">
        <v>189</v>
      </c>
      <c r="J53" s="27">
        <f t="shared" si="0"/>
        <v>6.65</v>
      </c>
    </row>
    <row r="54" spans="1:10" ht="48">
      <c r="A54" s="65"/>
      <c r="B54" s="67"/>
      <c r="C54" s="65"/>
      <c r="D54" s="13" t="s">
        <v>190</v>
      </c>
      <c r="E54" s="4">
        <v>1</v>
      </c>
      <c r="F54" s="14" t="s">
        <v>187</v>
      </c>
      <c r="G54" s="5">
        <v>95</v>
      </c>
      <c r="H54" s="35" t="s">
        <v>249</v>
      </c>
      <c r="I54" s="12" t="s">
        <v>191</v>
      </c>
      <c r="J54" s="27">
        <f t="shared" si="0"/>
        <v>0.95</v>
      </c>
    </row>
    <row r="55" spans="1:10" ht="132">
      <c r="A55" s="62" t="s">
        <v>192</v>
      </c>
      <c r="B55" s="19" t="s">
        <v>196</v>
      </c>
      <c r="C55" s="15" t="s">
        <v>200</v>
      </c>
      <c r="D55" s="13" t="s">
        <v>201</v>
      </c>
      <c r="E55" s="4">
        <v>1</v>
      </c>
      <c r="F55" s="14" t="s">
        <v>193</v>
      </c>
      <c r="G55" s="5"/>
      <c r="H55" s="31"/>
      <c r="I55" s="12" t="s">
        <v>199</v>
      </c>
      <c r="J55" s="27">
        <f t="shared" si="0"/>
        <v>0</v>
      </c>
    </row>
    <row r="56" spans="1:10" ht="72">
      <c r="A56" s="85"/>
      <c r="B56" s="20" t="s">
        <v>195</v>
      </c>
      <c r="C56" s="14" t="s">
        <v>194</v>
      </c>
      <c r="D56" s="13" t="s">
        <v>197</v>
      </c>
      <c r="E56" s="4">
        <v>1</v>
      </c>
      <c r="F56" s="4" t="s">
        <v>227</v>
      </c>
      <c r="G56" s="6"/>
      <c r="H56" s="40"/>
      <c r="I56" s="12" t="s">
        <v>198</v>
      </c>
      <c r="J56" s="27">
        <f t="shared" si="0"/>
        <v>0</v>
      </c>
    </row>
    <row r="57" spans="1:10">
      <c r="I57" s="22" t="s">
        <v>229</v>
      </c>
      <c r="J57" s="27">
        <f>SUM(J5:J56)</f>
        <v>89.65</v>
      </c>
    </row>
    <row r="58" spans="1:10" ht="13.5" customHeight="1">
      <c r="A58" s="82" t="s">
        <v>202</v>
      </c>
      <c r="B58" s="86"/>
    </row>
    <row r="59" spans="1:10" ht="13.5" customHeight="1">
      <c r="A59" s="82"/>
      <c r="B59" s="86"/>
    </row>
    <row r="60" spans="1:10" ht="86.25" customHeight="1">
      <c r="A60" s="89" t="s">
        <v>203</v>
      </c>
      <c r="B60" s="90"/>
      <c r="C60" s="90"/>
      <c r="D60" s="90"/>
      <c r="E60" s="90"/>
      <c r="F60" s="90"/>
      <c r="G60" s="90"/>
      <c r="H60" s="90"/>
      <c r="I60" s="90"/>
    </row>
    <row r="62" spans="1:10">
      <c r="A62" s="82" t="s">
        <v>226</v>
      </c>
      <c r="B62" s="83"/>
    </row>
    <row r="63" spans="1:10" ht="13.5" customHeight="1">
      <c r="A63" s="84"/>
      <c r="B63" s="83"/>
    </row>
    <row r="64" spans="1:10" ht="32.4">
      <c r="A64" s="21" t="s">
        <v>204</v>
      </c>
      <c r="B64" s="81" t="s">
        <v>205</v>
      </c>
      <c r="C64" s="93"/>
      <c r="D64" s="93"/>
      <c r="E64" s="93"/>
      <c r="F64" s="93"/>
      <c r="G64" s="93"/>
      <c r="H64" s="93"/>
    </row>
    <row r="65" spans="1:8">
      <c r="A65" s="81" t="s">
        <v>206</v>
      </c>
      <c r="B65" s="91" t="s">
        <v>207</v>
      </c>
      <c r="C65" s="92"/>
      <c r="D65" s="92"/>
      <c r="E65" s="92"/>
      <c r="F65" s="92"/>
      <c r="G65" s="92"/>
      <c r="H65" s="92"/>
    </row>
    <row r="66" spans="1:8">
      <c r="A66" s="81"/>
      <c r="B66" s="91" t="s">
        <v>208</v>
      </c>
      <c r="C66" s="92"/>
      <c r="D66" s="92"/>
      <c r="E66" s="92"/>
      <c r="F66" s="92"/>
      <c r="G66" s="92"/>
      <c r="H66" s="92"/>
    </row>
    <row r="67" spans="1:8">
      <c r="A67" s="81"/>
      <c r="B67" s="91" t="s">
        <v>209</v>
      </c>
      <c r="C67" s="92"/>
      <c r="D67" s="92"/>
      <c r="E67" s="92"/>
      <c r="F67" s="92"/>
      <c r="G67" s="92"/>
      <c r="H67" s="92"/>
    </row>
    <row r="68" spans="1:8">
      <c r="A68" s="81" t="s">
        <v>210</v>
      </c>
      <c r="B68" s="91" t="s">
        <v>211</v>
      </c>
      <c r="C68" s="92"/>
      <c r="D68" s="92"/>
      <c r="E68" s="92"/>
      <c r="F68" s="92"/>
      <c r="G68" s="92"/>
      <c r="H68" s="92"/>
    </row>
    <row r="69" spans="1:8">
      <c r="A69" s="81"/>
      <c r="B69" s="91" t="s">
        <v>212</v>
      </c>
      <c r="C69" s="92"/>
      <c r="D69" s="92"/>
      <c r="E69" s="92"/>
      <c r="F69" s="92"/>
      <c r="G69" s="92"/>
      <c r="H69" s="92"/>
    </row>
    <row r="70" spans="1:8">
      <c r="A70" s="81"/>
      <c r="B70" s="91" t="s">
        <v>213</v>
      </c>
      <c r="C70" s="92"/>
      <c r="D70" s="92"/>
      <c r="E70" s="92"/>
      <c r="F70" s="92"/>
      <c r="G70" s="92"/>
      <c r="H70" s="92"/>
    </row>
    <row r="71" spans="1:8">
      <c r="A71" s="81" t="s">
        <v>214</v>
      </c>
      <c r="B71" s="91" t="s">
        <v>215</v>
      </c>
      <c r="C71" s="92"/>
      <c r="D71" s="92"/>
      <c r="E71" s="92"/>
      <c r="F71" s="92"/>
      <c r="G71" s="92"/>
      <c r="H71" s="92"/>
    </row>
    <row r="72" spans="1:8">
      <c r="A72" s="81"/>
      <c r="B72" s="91" t="s">
        <v>216</v>
      </c>
      <c r="C72" s="92"/>
      <c r="D72" s="92"/>
      <c r="E72" s="92"/>
      <c r="F72" s="92"/>
      <c r="G72" s="92"/>
      <c r="H72" s="92"/>
    </row>
    <row r="73" spans="1:8">
      <c r="A73" s="81"/>
      <c r="B73" s="91" t="s">
        <v>217</v>
      </c>
      <c r="C73" s="92"/>
      <c r="D73" s="92"/>
      <c r="E73" s="92"/>
      <c r="F73" s="92"/>
      <c r="G73" s="92"/>
      <c r="H73" s="92"/>
    </row>
    <row r="74" spans="1:8">
      <c r="A74" s="81" t="s">
        <v>218</v>
      </c>
      <c r="B74" s="91" t="s">
        <v>219</v>
      </c>
      <c r="C74" s="92"/>
      <c r="D74" s="92"/>
      <c r="E74" s="92"/>
      <c r="F74" s="92"/>
      <c r="G74" s="92"/>
      <c r="H74" s="92"/>
    </row>
    <row r="75" spans="1:8">
      <c r="A75" s="81"/>
      <c r="B75" s="91" t="s">
        <v>220</v>
      </c>
      <c r="C75" s="92"/>
      <c r="D75" s="92"/>
      <c r="E75" s="92"/>
      <c r="F75" s="92"/>
      <c r="G75" s="92"/>
      <c r="H75" s="92"/>
    </row>
    <row r="76" spans="1:8">
      <c r="A76" s="81"/>
      <c r="B76" s="91" t="s">
        <v>221</v>
      </c>
      <c r="C76" s="92"/>
      <c r="D76" s="92"/>
      <c r="E76" s="92"/>
      <c r="F76" s="92"/>
      <c r="G76" s="92"/>
      <c r="H76" s="92"/>
    </row>
    <row r="77" spans="1:8">
      <c r="A77" s="81" t="s">
        <v>222</v>
      </c>
      <c r="B77" s="91" t="s">
        <v>223</v>
      </c>
      <c r="C77" s="92"/>
      <c r="D77" s="92"/>
      <c r="E77" s="92"/>
      <c r="F77" s="92"/>
      <c r="G77" s="92"/>
      <c r="H77" s="92"/>
    </row>
    <row r="78" spans="1:8">
      <c r="A78" s="81"/>
      <c r="B78" s="91" t="s">
        <v>224</v>
      </c>
      <c r="C78" s="92"/>
      <c r="D78" s="92"/>
      <c r="E78" s="92"/>
      <c r="F78" s="92"/>
      <c r="G78" s="92"/>
      <c r="H78" s="92"/>
    </row>
    <row r="79" spans="1:8">
      <c r="A79" s="81"/>
      <c r="B79" s="91" t="s">
        <v>225</v>
      </c>
      <c r="C79" s="92"/>
      <c r="D79" s="92"/>
      <c r="E79" s="92"/>
      <c r="F79" s="92"/>
      <c r="G79" s="92"/>
      <c r="H79" s="92"/>
    </row>
  </sheetData>
  <autoFilter ref="A4:J60"/>
  <mergeCells count="61">
    <mergeCell ref="B76:H76"/>
    <mergeCell ref="B77:H77"/>
    <mergeCell ref="B78:H78"/>
    <mergeCell ref="B71:H71"/>
    <mergeCell ref="B72:H72"/>
    <mergeCell ref="B73:H73"/>
    <mergeCell ref="B74:H74"/>
    <mergeCell ref="B75:H75"/>
    <mergeCell ref="B66:H66"/>
    <mergeCell ref="B67:H67"/>
    <mergeCell ref="B68:H68"/>
    <mergeCell ref="B69:H69"/>
    <mergeCell ref="B70:H70"/>
    <mergeCell ref="A47:A54"/>
    <mergeCell ref="C34:C39"/>
    <mergeCell ref="C40:C44"/>
    <mergeCell ref="A77:A79"/>
    <mergeCell ref="A62:B63"/>
    <mergeCell ref="A55:A56"/>
    <mergeCell ref="A58:B59"/>
    <mergeCell ref="B47:B51"/>
    <mergeCell ref="A60:I60"/>
    <mergeCell ref="A65:A67"/>
    <mergeCell ref="A68:A70"/>
    <mergeCell ref="A71:A73"/>
    <mergeCell ref="A74:A76"/>
    <mergeCell ref="B79:H79"/>
    <mergeCell ref="B64:H64"/>
    <mergeCell ref="B65:H65"/>
    <mergeCell ref="B16:B19"/>
    <mergeCell ref="B20:B22"/>
    <mergeCell ref="C47:C51"/>
    <mergeCell ref="B52:B54"/>
    <mergeCell ref="C52:C54"/>
    <mergeCell ref="B40:B44"/>
    <mergeCell ref="B45:B46"/>
    <mergeCell ref="C45:C46"/>
    <mergeCell ref="A23:A46"/>
    <mergeCell ref="B34:B39"/>
    <mergeCell ref="B32:B33"/>
    <mergeCell ref="C32:C33"/>
    <mergeCell ref="B23:B27"/>
    <mergeCell ref="C23:C27"/>
    <mergeCell ref="B28:B31"/>
    <mergeCell ref="C28:C31"/>
    <mergeCell ref="C7:C8"/>
    <mergeCell ref="B9:B11"/>
    <mergeCell ref="C9:C11"/>
    <mergeCell ref="A1:I1"/>
    <mergeCell ref="A2:I2"/>
    <mergeCell ref="B3:I3"/>
    <mergeCell ref="B5:B6"/>
    <mergeCell ref="C5:C6"/>
    <mergeCell ref="A5:A22"/>
    <mergeCell ref="B12:B13"/>
    <mergeCell ref="C12:C13"/>
    <mergeCell ref="B14:B15"/>
    <mergeCell ref="C14:C15"/>
    <mergeCell ref="B7:B8"/>
    <mergeCell ref="C20:C22"/>
    <mergeCell ref="C16:C19"/>
  </mergeCells>
  <phoneticPr fontId="7"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selection activeCell="C52" sqref="B2:C52"/>
    </sheetView>
  </sheetViews>
  <sheetFormatPr defaultRowHeight="14.4"/>
  <sheetData>
    <row r="1" spans="1:7">
      <c r="A1" s="41">
        <f>SUBTOTAL(9,A2:A44)</f>
        <v>75</v>
      </c>
      <c r="B1" s="30"/>
      <c r="C1" s="30"/>
      <c r="D1" s="41">
        <f>SUBTOTAL(9,D2:D44)</f>
        <v>66.45</v>
      </c>
      <c r="E1" s="42"/>
      <c r="F1" s="30"/>
      <c r="G1" s="30"/>
    </row>
    <row r="2" spans="1:7">
      <c r="A2" s="30" t="str">
        <f>[1]售后服务!E4</f>
        <v>小类分值</v>
      </c>
      <c r="B2" s="30" t="str">
        <f>[1]售后服务!F4</f>
        <v>维度</v>
      </c>
      <c r="C2" s="30" t="str">
        <f>[1]售后服务!G4</f>
        <v>分项得分%</v>
      </c>
      <c r="D2" s="42" t="str">
        <f>[1]售后服务!J4</f>
        <v>得分</v>
      </c>
      <c r="E2" s="42"/>
      <c r="F2" s="30"/>
      <c r="G2" s="30"/>
    </row>
    <row r="3" spans="1:7">
      <c r="A3" s="30">
        <f>售后服务!E5</f>
        <v>1</v>
      </c>
      <c r="B3" s="30" t="str">
        <f>售后服务!F5</f>
        <v>A1</v>
      </c>
      <c r="C3" s="30">
        <f>售后服务!G5</f>
        <v>100</v>
      </c>
      <c r="D3" s="30">
        <f>售后服务!J5</f>
        <v>1</v>
      </c>
      <c r="E3" s="42"/>
      <c r="F3" s="30"/>
      <c r="G3" s="30"/>
    </row>
    <row r="4" spans="1:7">
      <c r="A4" s="30">
        <f>售后服务!E6</f>
        <v>3</v>
      </c>
      <c r="B4" s="30" t="str">
        <f>售后服务!F6</f>
        <v>A2</v>
      </c>
      <c r="C4" s="30">
        <f>售后服务!G6</f>
        <v>80</v>
      </c>
      <c r="D4" s="30">
        <f>售后服务!J6</f>
        <v>2.4</v>
      </c>
      <c r="E4" s="42"/>
      <c r="F4" s="30"/>
      <c r="G4" s="30"/>
    </row>
    <row r="5" spans="1:7">
      <c r="A5" s="30">
        <f>售后服务!E7</f>
        <v>1</v>
      </c>
      <c r="B5" s="30" t="str">
        <f>售后服务!F7</f>
        <v>A3</v>
      </c>
      <c r="C5" s="30">
        <f>售后服务!G7</f>
        <v>90</v>
      </c>
      <c r="D5" s="30">
        <f>售后服务!J7</f>
        <v>0.9</v>
      </c>
      <c r="E5" s="42"/>
      <c r="F5" s="30"/>
      <c r="G5" s="30"/>
    </row>
    <row r="6" spans="1:7">
      <c r="A6" s="30">
        <f>售后服务!E8</f>
        <v>5</v>
      </c>
      <c r="B6" s="30" t="str">
        <f>售后服务!F8</f>
        <v>A4</v>
      </c>
      <c r="C6" s="30">
        <f>售后服务!G8</f>
        <v>100</v>
      </c>
      <c r="D6" s="30">
        <f>售后服务!J8</f>
        <v>5</v>
      </c>
      <c r="E6" s="42"/>
      <c r="F6" s="30"/>
      <c r="G6" s="30"/>
    </row>
    <row r="7" spans="1:7">
      <c r="A7" s="30">
        <f>售后服务!E9</f>
        <v>2</v>
      </c>
      <c r="B7" s="30" t="str">
        <f>售后服务!F9</f>
        <v>A5</v>
      </c>
      <c r="C7" s="30">
        <f>售后服务!G9</f>
        <v>100</v>
      </c>
      <c r="D7" s="30">
        <f>售后服务!J9</f>
        <v>2</v>
      </c>
      <c r="E7" s="42"/>
      <c r="F7" s="30"/>
      <c r="G7" s="30"/>
    </row>
    <row r="8" spans="1:7">
      <c r="A8" s="30">
        <f>售后服务!E10</f>
        <v>2</v>
      </c>
      <c r="B8" s="30" t="str">
        <f>售后服务!F10</f>
        <v>A6</v>
      </c>
      <c r="C8" s="30">
        <f>售后服务!G10</f>
        <v>90</v>
      </c>
      <c r="D8" s="30">
        <f>售后服务!J10</f>
        <v>1.8</v>
      </c>
      <c r="E8" s="42"/>
      <c r="F8" s="30"/>
      <c r="G8" s="30"/>
    </row>
    <row r="9" spans="1:7">
      <c r="A9" s="30">
        <f>售后服务!E11</f>
        <v>2</v>
      </c>
      <c r="B9" s="30" t="str">
        <f>售后服务!F11</f>
        <v>A7</v>
      </c>
      <c r="C9" s="30">
        <f>售后服务!G11</f>
        <v>90</v>
      </c>
      <c r="D9" s="30">
        <f>售后服务!J11</f>
        <v>1.8</v>
      </c>
      <c r="E9" s="42"/>
      <c r="F9" s="30"/>
      <c r="G9" s="30"/>
    </row>
    <row r="10" spans="1:7">
      <c r="A10" s="30">
        <f>售后服务!E12</f>
        <v>4</v>
      </c>
      <c r="B10" s="30" t="str">
        <f>售后服务!F12</f>
        <v>A8</v>
      </c>
      <c r="C10" s="30">
        <f>售后服务!G12</f>
        <v>100</v>
      </c>
      <c r="D10" s="30">
        <f>售后服务!J12</f>
        <v>4</v>
      </c>
      <c r="E10" s="42"/>
      <c r="F10" s="30"/>
      <c r="G10" s="30"/>
    </row>
    <row r="11" spans="1:7">
      <c r="A11" s="30">
        <f>售后服务!E13</f>
        <v>2</v>
      </c>
      <c r="B11" s="30" t="str">
        <f>售后服务!F13</f>
        <v>A9</v>
      </c>
      <c r="C11" s="30">
        <f>售后服务!G13</f>
        <v>90</v>
      </c>
      <c r="D11" s="30">
        <f>售后服务!J13</f>
        <v>1.8</v>
      </c>
      <c r="E11" s="42"/>
      <c r="F11" s="30"/>
      <c r="G11" s="30"/>
    </row>
    <row r="12" spans="1:7">
      <c r="A12" s="30">
        <f>售后服务!E14</f>
        <v>1</v>
      </c>
      <c r="B12" s="30" t="str">
        <f>售后服务!F14</f>
        <v>A10</v>
      </c>
      <c r="C12" s="30">
        <f>售后服务!G14</f>
        <v>100</v>
      </c>
      <c r="D12" s="30">
        <f>售后服务!J14</f>
        <v>1</v>
      </c>
      <c r="E12" s="42"/>
      <c r="F12" s="30"/>
      <c r="G12" s="30"/>
    </row>
    <row r="13" spans="1:7">
      <c r="A13" s="30">
        <f>售后服务!E15</f>
        <v>6</v>
      </c>
      <c r="B13" s="30" t="str">
        <f>售后服务!F15</f>
        <v>A11</v>
      </c>
      <c r="C13" s="30">
        <f>售后服务!G15</f>
        <v>90</v>
      </c>
      <c r="D13" s="30">
        <f>售后服务!J15</f>
        <v>5.4</v>
      </c>
      <c r="E13" s="42"/>
      <c r="F13" s="30"/>
      <c r="G13" s="30"/>
    </row>
    <row r="14" spans="1:7">
      <c r="A14" s="30">
        <f>售后服务!E16</f>
        <v>2</v>
      </c>
      <c r="B14" s="30" t="str">
        <f>售后服务!F16</f>
        <v>A12</v>
      </c>
      <c r="C14" s="30">
        <f>售后服务!G16</f>
        <v>100</v>
      </c>
      <c r="D14" s="30">
        <f>售后服务!J16</f>
        <v>2</v>
      </c>
      <c r="E14" s="42"/>
      <c r="F14" s="30"/>
      <c r="G14" s="30"/>
    </row>
    <row r="15" spans="1:7">
      <c r="A15" s="30">
        <f>售后服务!E17</f>
        <v>1</v>
      </c>
      <c r="B15" s="30" t="str">
        <f>售后服务!F17</f>
        <v>A13</v>
      </c>
      <c r="C15" s="30">
        <f>售后服务!G17</f>
        <v>90</v>
      </c>
      <c r="D15" s="30">
        <f>售后服务!J17</f>
        <v>0.9</v>
      </c>
      <c r="E15" s="42"/>
      <c r="F15" s="30"/>
      <c r="G15" s="30"/>
    </row>
    <row r="16" spans="1:7">
      <c r="A16" s="30">
        <f>售后服务!E18</f>
        <v>1</v>
      </c>
      <c r="B16" s="30" t="str">
        <f>售后服务!F18</f>
        <v>A14</v>
      </c>
      <c r="C16" s="30">
        <f>售后服务!G18</f>
        <v>100</v>
      </c>
      <c r="D16" s="30">
        <f>售后服务!J18</f>
        <v>1</v>
      </c>
      <c r="E16" s="42"/>
      <c r="F16" s="30"/>
      <c r="G16" s="30"/>
    </row>
    <row r="17" spans="1:7">
      <c r="A17" s="30">
        <f>售后服务!E19</f>
        <v>1</v>
      </c>
      <c r="B17" s="30" t="str">
        <f>售后服务!F19</f>
        <v>A15</v>
      </c>
      <c r="C17" s="30">
        <f>售后服务!G19</f>
        <v>95</v>
      </c>
      <c r="D17" s="30">
        <f>售后服务!J19</f>
        <v>0.95</v>
      </c>
      <c r="E17" s="42"/>
      <c r="F17" s="30"/>
      <c r="G17" s="30"/>
    </row>
    <row r="18" spans="1:7">
      <c r="A18" s="30">
        <f>售后服务!E20</f>
        <v>1</v>
      </c>
      <c r="B18" s="30" t="str">
        <f>售后服务!F20</f>
        <v>A16</v>
      </c>
      <c r="C18" s="30">
        <f>售后服务!G20</f>
        <v>95</v>
      </c>
      <c r="D18" s="30">
        <f>售后服务!J20</f>
        <v>0.95</v>
      </c>
      <c r="E18" s="43"/>
      <c r="F18" s="30"/>
      <c r="G18" s="30"/>
    </row>
    <row r="19" spans="1:7">
      <c r="A19" s="30">
        <f>售后服务!E21</f>
        <v>2</v>
      </c>
      <c r="B19" s="30" t="str">
        <f>售后服务!F21</f>
        <v>A17</v>
      </c>
      <c r="C19" s="30">
        <f>售后服务!G21</f>
        <v>100</v>
      </c>
      <c r="D19" s="30">
        <f>售后服务!J21</f>
        <v>2</v>
      </c>
      <c r="E19" s="43"/>
      <c r="F19" s="30"/>
      <c r="G19" s="30"/>
    </row>
    <row r="20" spans="1:7">
      <c r="A20" s="30">
        <f>售后服务!E22</f>
        <v>3</v>
      </c>
      <c r="B20" s="30" t="str">
        <f>售后服务!F22</f>
        <v>A18</v>
      </c>
      <c r="C20" s="30">
        <f>售后服务!G22</f>
        <v>95</v>
      </c>
      <c r="D20" s="30">
        <f>售后服务!J22</f>
        <v>2.85</v>
      </c>
      <c r="E20" s="43">
        <f>SUM(D3:D20)</f>
        <v>37.75</v>
      </c>
      <c r="F20" s="30"/>
      <c r="G20" s="30"/>
    </row>
    <row r="21" spans="1:7">
      <c r="A21" s="30">
        <f>售后服务!E23</f>
        <v>1</v>
      </c>
      <c r="B21" s="30" t="str">
        <f>售后服务!F23</f>
        <v>B1</v>
      </c>
      <c r="C21" s="30">
        <f>售后服务!G23</f>
        <v>100</v>
      </c>
      <c r="D21" s="30">
        <f>售后服务!J23</f>
        <v>1</v>
      </c>
      <c r="E21" s="42"/>
      <c r="F21" s="30"/>
      <c r="G21" s="30"/>
    </row>
    <row r="22" spans="1:7">
      <c r="A22" s="30">
        <f>售后服务!E24</f>
        <v>2</v>
      </c>
      <c r="B22" s="30" t="str">
        <f>售后服务!F24</f>
        <v>B2</v>
      </c>
      <c r="C22" s="30">
        <f>售后服务!G24</f>
        <v>100</v>
      </c>
      <c r="D22" s="30">
        <f>售后服务!J24</f>
        <v>2</v>
      </c>
      <c r="E22" s="42"/>
      <c r="F22" s="30"/>
      <c r="G22" s="30"/>
    </row>
    <row r="23" spans="1:7">
      <c r="A23" s="30">
        <f>售后服务!E25</f>
        <v>1</v>
      </c>
      <c r="B23" s="30" t="str">
        <f>售后服务!F25</f>
        <v>B3</v>
      </c>
      <c r="C23" s="30">
        <f>售后服务!G25</f>
        <v>100</v>
      </c>
      <c r="D23" s="30">
        <f>售后服务!J25</f>
        <v>1</v>
      </c>
      <c r="E23" s="42"/>
      <c r="F23" s="30"/>
      <c r="G23" s="30"/>
    </row>
    <row r="24" spans="1:7">
      <c r="A24" s="30">
        <f>售后服务!E26</f>
        <v>1</v>
      </c>
      <c r="B24" s="30" t="str">
        <f>售后服务!F26</f>
        <v>B4</v>
      </c>
      <c r="C24" s="30">
        <f>售后服务!G26</f>
        <v>100</v>
      </c>
      <c r="D24" s="30">
        <f>售后服务!J26</f>
        <v>1</v>
      </c>
      <c r="E24" s="42"/>
      <c r="F24" s="30"/>
      <c r="G24" s="30"/>
    </row>
    <row r="25" spans="1:7">
      <c r="A25" s="30">
        <f>售后服务!E27</f>
        <v>1</v>
      </c>
      <c r="B25" s="30" t="str">
        <f>售后服务!F27</f>
        <v>B5</v>
      </c>
      <c r="C25" s="30">
        <f>售后服务!G27</f>
        <v>100</v>
      </c>
      <c r="D25" s="30">
        <f>售后服务!J27</f>
        <v>1</v>
      </c>
      <c r="E25" s="42"/>
      <c r="F25" s="30"/>
      <c r="G25" s="30"/>
    </row>
    <row r="26" spans="1:7">
      <c r="A26" s="30">
        <f>售后服务!E28</f>
        <v>1.5</v>
      </c>
      <c r="B26" s="30" t="str">
        <f>售后服务!F28</f>
        <v>B6</v>
      </c>
      <c r="C26" s="30">
        <f>售后服务!G28</f>
        <v>100</v>
      </c>
      <c r="D26" s="30">
        <f>售后服务!J28</f>
        <v>1.5</v>
      </c>
      <c r="E26" s="42"/>
      <c r="F26" s="30"/>
      <c r="G26" s="30"/>
    </row>
    <row r="27" spans="1:7">
      <c r="A27" s="30">
        <f>售后服务!E29</f>
        <v>1.5</v>
      </c>
      <c r="B27" s="30" t="str">
        <f>售后服务!F29</f>
        <v>B7</v>
      </c>
      <c r="C27" s="30">
        <f>售后服务!G29</f>
        <v>100</v>
      </c>
      <c r="D27" s="30">
        <f>售后服务!J29</f>
        <v>1.5</v>
      </c>
      <c r="E27" s="42"/>
      <c r="F27" s="30"/>
      <c r="G27" s="30"/>
    </row>
    <row r="28" spans="1:7">
      <c r="A28" s="30">
        <f>售后服务!E30</f>
        <v>1.5</v>
      </c>
      <c r="B28" s="30" t="str">
        <f>售后服务!F30</f>
        <v>B8</v>
      </c>
      <c r="C28" s="30">
        <f>售后服务!G30</f>
        <v>100</v>
      </c>
      <c r="D28" s="30">
        <f>售后服务!J30</f>
        <v>1.5</v>
      </c>
      <c r="E28" s="42"/>
      <c r="F28" s="30"/>
      <c r="G28" s="30"/>
    </row>
    <row r="29" spans="1:7">
      <c r="A29" s="30">
        <f>售后服务!E31</f>
        <v>1.5</v>
      </c>
      <c r="B29" s="30" t="str">
        <f>售后服务!F31</f>
        <v>B9</v>
      </c>
      <c r="C29" s="30">
        <f>售后服务!G31</f>
        <v>100</v>
      </c>
      <c r="D29" s="30">
        <f>售后服务!J31</f>
        <v>1.5</v>
      </c>
      <c r="E29" s="42"/>
      <c r="F29" s="30"/>
      <c r="G29" s="30"/>
    </row>
    <row r="30" spans="1:7">
      <c r="A30" s="30">
        <f>售后服务!E32</f>
        <v>1</v>
      </c>
      <c r="B30" s="30" t="str">
        <f>售后服务!F32</f>
        <v>B10</v>
      </c>
      <c r="C30" s="30">
        <f>售后服务!G32</f>
        <v>100</v>
      </c>
      <c r="D30" s="30">
        <f>售后服务!J32</f>
        <v>1</v>
      </c>
      <c r="E30" s="42"/>
      <c r="F30" s="30"/>
      <c r="G30" s="30"/>
    </row>
    <row r="31" spans="1:7">
      <c r="A31" s="30">
        <f>售后服务!E33</f>
        <v>3</v>
      </c>
      <c r="B31" s="30" t="str">
        <f>售后服务!F33</f>
        <v>B11</v>
      </c>
      <c r="C31" s="30">
        <f>售后服务!G33</f>
        <v>100</v>
      </c>
      <c r="D31" s="30">
        <f>售后服务!J33</f>
        <v>3</v>
      </c>
      <c r="E31" s="42"/>
      <c r="F31" s="30"/>
      <c r="G31" s="30"/>
    </row>
    <row r="32" spans="1:7">
      <c r="A32" s="30">
        <f>售后服务!E34</f>
        <v>1</v>
      </c>
      <c r="B32" s="30" t="str">
        <f>售后服务!F34</f>
        <v>B12</v>
      </c>
      <c r="C32" s="30">
        <f>售后服务!G34</f>
        <v>90</v>
      </c>
      <c r="D32" s="30">
        <f>售后服务!J34</f>
        <v>0.9</v>
      </c>
      <c r="E32" s="42"/>
      <c r="F32" s="30"/>
      <c r="G32" s="30"/>
    </row>
    <row r="33" spans="1:8">
      <c r="A33" s="30">
        <f>售后服务!E35</f>
        <v>1</v>
      </c>
      <c r="B33" s="30" t="str">
        <f>售后服务!F35</f>
        <v>B13</v>
      </c>
      <c r="C33" s="30">
        <f>售后服务!G35</f>
        <v>100</v>
      </c>
      <c r="D33" s="30">
        <f>售后服务!J35</f>
        <v>1</v>
      </c>
      <c r="E33" s="42"/>
      <c r="F33" s="30"/>
      <c r="G33" s="30"/>
    </row>
    <row r="34" spans="1:8">
      <c r="A34" s="30">
        <f>售后服务!E36</f>
        <v>3</v>
      </c>
      <c r="B34" s="30" t="str">
        <f>售后服务!F36</f>
        <v>B14</v>
      </c>
      <c r="C34" s="30">
        <f>售后服务!G36</f>
        <v>100</v>
      </c>
      <c r="D34" s="30">
        <f>售后服务!J36</f>
        <v>3</v>
      </c>
      <c r="E34" s="42"/>
      <c r="F34" s="30"/>
      <c r="G34" s="30"/>
    </row>
    <row r="35" spans="1:8">
      <c r="A35" s="30">
        <f>售后服务!E37</f>
        <v>1</v>
      </c>
      <c r="B35" s="30" t="str">
        <f>售后服务!F37</f>
        <v>B15</v>
      </c>
      <c r="C35" s="30">
        <f>售后服务!G37</f>
        <v>100</v>
      </c>
      <c r="D35" s="30">
        <f>售后服务!J37</f>
        <v>1</v>
      </c>
      <c r="E35" s="42"/>
      <c r="F35" s="30"/>
      <c r="G35" s="30"/>
    </row>
    <row r="36" spans="1:8">
      <c r="A36" s="30">
        <f>售后服务!E38</f>
        <v>3</v>
      </c>
      <c r="B36" s="30" t="str">
        <f>售后服务!F38</f>
        <v>B16</v>
      </c>
      <c r="C36" s="30">
        <f>售后服务!G38</f>
        <v>100</v>
      </c>
      <c r="D36" s="30">
        <f>售后服务!J38</f>
        <v>3</v>
      </c>
      <c r="E36" s="42"/>
      <c r="F36" s="30"/>
      <c r="G36" s="30"/>
    </row>
    <row r="37" spans="1:8">
      <c r="A37" s="30">
        <f>售后服务!E39</f>
        <v>1</v>
      </c>
      <c r="B37" s="30" t="str">
        <f>售后服务!F39</f>
        <v>B17</v>
      </c>
      <c r="C37" s="30">
        <f>售后服务!G39</f>
        <v>0</v>
      </c>
      <c r="D37" s="30">
        <f>售后服务!J39</f>
        <v>0</v>
      </c>
      <c r="E37" s="42"/>
      <c r="F37" s="30"/>
      <c r="G37" s="30"/>
    </row>
    <row r="38" spans="1:8">
      <c r="A38" s="30">
        <f>售后服务!E40</f>
        <v>1</v>
      </c>
      <c r="B38" s="30" t="str">
        <f>售后服务!F40</f>
        <v>B18</v>
      </c>
      <c r="C38" s="30">
        <f>售后服务!G40</f>
        <v>100</v>
      </c>
      <c r="D38" s="30">
        <f>售后服务!J40</f>
        <v>1</v>
      </c>
      <c r="E38" s="42"/>
      <c r="F38" s="30"/>
      <c r="G38" s="30"/>
    </row>
    <row r="39" spans="1:8">
      <c r="A39" s="30">
        <f>售后服务!E41</f>
        <v>1</v>
      </c>
      <c r="B39" s="30" t="str">
        <f>售后服务!F41</f>
        <v>B19</v>
      </c>
      <c r="C39" s="30">
        <f>售后服务!G41</f>
        <v>100</v>
      </c>
      <c r="D39" s="30">
        <f>售后服务!J41</f>
        <v>1</v>
      </c>
      <c r="E39" s="42"/>
      <c r="F39" s="30"/>
      <c r="G39" s="30"/>
    </row>
    <row r="40" spans="1:8">
      <c r="A40" s="30">
        <f>售后服务!E42</f>
        <v>2</v>
      </c>
      <c r="B40" s="30" t="str">
        <f>售后服务!F42</f>
        <v>B20</v>
      </c>
      <c r="C40" s="30">
        <f>售后服务!G42</f>
        <v>90</v>
      </c>
      <c r="D40" s="30">
        <f>售后服务!J42</f>
        <v>1.8</v>
      </c>
      <c r="E40" s="42"/>
      <c r="F40" s="30"/>
      <c r="G40" s="30"/>
    </row>
    <row r="41" spans="1:8">
      <c r="A41" s="30">
        <f>售后服务!E43</f>
        <v>1</v>
      </c>
      <c r="B41" s="30" t="str">
        <f>售后服务!F43</f>
        <v>B21</v>
      </c>
      <c r="C41" s="30">
        <f>售后服务!G43</f>
        <v>0</v>
      </c>
      <c r="D41" s="30">
        <f>售后服务!J43</f>
        <v>0</v>
      </c>
      <c r="E41" s="42"/>
      <c r="F41" s="30"/>
      <c r="G41" s="30"/>
    </row>
    <row r="42" spans="1:8">
      <c r="A42" s="30">
        <f>售后服务!E44</f>
        <v>2</v>
      </c>
      <c r="B42" s="30" t="str">
        <f>售后服务!F44</f>
        <v>B22</v>
      </c>
      <c r="C42" s="30">
        <f>售后服务!G44</f>
        <v>0</v>
      </c>
      <c r="D42" s="30">
        <f>售后服务!J44</f>
        <v>0</v>
      </c>
      <c r="E42" s="42"/>
      <c r="F42" s="30"/>
      <c r="G42" s="30"/>
    </row>
    <row r="43" spans="1:8">
      <c r="A43" s="30">
        <f>售后服务!E45</f>
        <v>1</v>
      </c>
      <c r="B43" s="30" t="str">
        <f>售后服务!F45</f>
        <v>B23</v>
      </c>
      <c r="C43" s="30">
        <f>售后服务!G45</f>
        <v>0</v>
      </c>
      <c r="D43" s="30">
        <f>售后服务!J45</f>
        <v>0</v>
      </c>
      <c r="E43" s="42"/>
      <c r="F43" s="30"/>
      <c r="G43" s="30"/>
    </row>
    <row r="44" spans="1:8">
      <c r="A44" s="30">
        <f>售后服务!E46</f>
        <v>1</v>
      </c>
      <c r="B44" s="30" t="str">
        <f>售后服务!F46</f>
        <v>B24</v>
      </c>
      <c r="C44" s="30">
        <f>售后服务!G46</f>
        <v>0</v>
      </c>
      <c r="D44" s="30">
        <f>售后服务!J46</f>
        <v>0</v>
      </c>
      <c r="E44" s="42">
        <f>SUM(D21:D44)</f>
        <v>28.7</v>
      </c>
      <c r="F44" s="42">
        <f>E44/(G44-A1)*G44</f>
        <v>-25.112500000000001</v>
      </c>
      <c r="G44" s="30">
        <v>35</v>
      </c>
      <c r="H44">
        <v>34.64</v>
      </c>
    </row>
    <row r="45" spans="1:8">
      <c r="A45" s="51">
        <f>售后服务!E47</f>
        <v>3</v>
      </c>
      <c r="B45" s="51" t="str">
        <f>售后服务!F47</f>
        <v>C1</v>
      </c>
      <c r="C45" s="51">
        <f>售后服务!G47</f>
        <v>95</v>
      </c>
      <c r="D45" s="51">
        <f>售后服务!J47</f>
        <v>2.85</v>
      </c>
      <c r="E45" s="42"/>
      <c r="F45" s="30"/>
      <c r="G45" s="30"/>
    </row>
    <row r="46" spans="1:8">
      <c r="A46" s="51">
        <f>售后服务!E48</f>
        <v>2</v>
      </c>
      <c r="B46" s="51" t="str">
        <f>售后服务!F48</f>
        <v>C2</v>
      </c>
      <c r="C46" s="51">
        <f>售后服务!G48</f>
        <v>90</v>
      </c>
      <c r="D46" s="51">
        <f>售后服务!J48</f>
        <v>1.8</v>
      </c>
      <c r="E46" s="42"/>
      <c r="F46" s="30"/>
      <c r="G46" s="30"/>
    </row>
    <row r="47" spans="1:8">
      <c r="A47" s="51">
        <f>售后服务!E49</f>
        <v>3</v>
      </c>
      <c r="B47" s="51" t="str">
        <f>售后服务!F49</f>
        <v>C3</v>
      </c>
      <c r="C47" s="51">
        <f>售后服务!G49</f>
        <v>90</v>
      </c>
      <c r="D47" s="51">
        <f>售后服务!J49</f>
        <v>2.7</v>
      </c>
      <c r="E47" s="42"/>
      <c r="F47" s="30"/>
      <c r="G47" s="30"/>
    </row>
    <row r="48" spans="1:8">
      <c r="A48" s="51">
        <f>售后服务!E50</f>
        <v>5</v>
      </c>
      <c r="B48" s="51" t="str">
        <f>售后服务!F50</f>
        <v>C4</v>
      </c>
      <c r="C48" s="51">
        <f>售后服务!G50</f>
        <v>95</v>
      </c>
      <c r="D48" s="51">
        <f>售后服务!J50</f>
        <v>4.75</v>
      </c>
      <c r="E48" s="42"/>
      <c r="F48" s="30"/>
      <c r="G48" s="30"/>
    </row>
    <row r="49" spans="1:8">
      <c r="A49" s="51">
        <f>售后服务!E51</f>
        <v>2</v>
      </c>
      <c r="B49" s="51" t="str">
        <f>售后服务!F51</f>
        <v>C5</v>
      </c>
      <c r="C49" s="51">
        <f>售后服务!G51</f>
        <v>80</v>
      </c>
      <c r="D49" s="51">
        <f>售后服务!J51</f>
        <v>1.6</v>
      </c>
      <c r="E49" s="42"/>
      <c r="F49" s="30"/>
      <c r="G49" s="30"/>
    </row>
    <row r="50" spans="1:8">
      <c r="A50" s="51">
        <f>售后服务!E52</f>
        <v>2</v>
      </c>
      <c r="B50" s="51" t="str">
        <f>售后服务!F52</f>
        <v>C6</v>
      </c>
      <c r="C50" s="51">
        <f>售后服务!G52</f>
        <v>95</v>
      </c>
      <c r="D50" s="51">
        <f>售后服务!J52</f>
        <v>1.9</v>
      </c>
      <c r="E50" s="42"/>
      <c r="F50" s="30"/>
      <c r="G50" s="30"/>
    </row>
    <row r="51" spans="1:8">
      <c r="A51" s="51">
        <f>售后服务!E53</f>
        <v>7</v>
      </c>
      <c r="B51" s="51" t="str">
        <f>售后服务!F53</f>
        <v>C7</v>
      </c>
      <c r="C51" s="51">
        <f>售后服务!G53</f>
        <v>95</v>
      </c>
      <c r="D51" s="51">
        <f>售后服务!J53</f>
        <v>6.65</v>
      </c>
      <c r="E51" s="42"/>
      <c r="F51" s="30"/>
      <c r="G51" s="30"/>
    </row>
    <row r="52" spans="1:8">
      <c r="A52" s="51">
        <f>售后服务!E54</f>
        <v>1</v>
      </c>
      <c r="B52" s="51" t="str">
        <f>售后服务!F54</f>
        <v>C8</v>
      </c>
      <c r="C52" s="51">
        <f>售后服务!G54</f>
        <v>95</v>
      </c>
      <c r="D52" s="51">
        <f>售后服务!J54</f>
        <v>0.95</v>
      </c>
      <c r="E52" s="42">
        <f>SUM(D45:D52)</f>
        <v>23.2</v>
      </c>
      <c r="F52" s="30"/>
      <c r="G52" s="30"/>
    </row>
    <row r="53" spans="1:8">
      <c r="A53" s="30"/>
      <c r="B53" s="30"/>
      <c r="C53" s="30"/>
      <c r="D53" s="30"/>
      <c r="E53" s="42">
        <f>SUM(E52,E44,E20)</f>
        <v>89.65</v>
      </c>
      <c r="F53" s="30"/>
      <c r="G53" s="30"/>
      <c r="H53" s="42">
        <f>E52+H44+E20</f>
        <v>95.59</v>
      </c>
    </row>
  </sheetData>
  <autoFilter ref="A2:G53"/>
  <phoneticPr fontId="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H11" sqref="H11"/>
    </sheetView>
  </sheetViews>
  <sheetFormatPr defaultRowHeight="14.4"/>
  <sheetData>
    <row r="1" spans="1:8">
      <c r="A1">
        <v>16</v>
      </c>
      <c r="B1">
        <v>800</v>
      </c>
      <c r="C1">
        <f>A1*B1</f>
        <v>12800</v>
      </c>
      <c r="D1">
        <v>500</v>
      </c>
      <c r="E1">
        <f>A1*D1</f>
        <v>8000</v>
      </c>
    </row>
    <row r="2" spans="1:8">
      <c r="C2">
        <v>12000</v>
      </c>
      <c r="E2">
        <v>10000</v>
      </c>
    </row>
    <row r="3" spans="1:8">
      <c r="A3">
        <v>5</v>
      </c>
      <c r="B3">
        <v>1000</v>
      </c>
      <c r="C3" s="49">
        <f>A3*B3</f>
        <v>5000</v>
      </c>
      <c r="D3">
        <v>500</v>
      </c>
      <c r="E3">
        <f>A3*D3</f>
        <v>2500</v>
      </c>
    </row>
    <row r="6" spans="1:8">
      <c r="C6">
        <f>SUM(C1:C5)</f>
        <v>29800</v>
      </c>
      <c r="D6" s="49"/>
      <c r="E6" s="49">
        <f t="shared" ref="E6" si="0">SUM(E1:E5)</f>
        <v>20500</v>
      </c>
    </row>
    <row r="7" spans="1:8">
      <c r="H7">
        <v>23.65</v>
      </c>
    </row>
    <row r="8" spans="1:8">
      <c r="H8" s="50">
        <v>34.28</v>
      </c>
    </row>
    <row r="9" spans="1:8">
      <c r="H9" s="50">
        <v>38.549999999999997</v>
      </c>
    </row>
    <row r="10" spans="1:8">
      <c r="H10">
        <f>SUM(H7:H9)</f>
        <v>96.47999999999999</v>
      </c>
    </row>
  </sheetData>
  <phoneticPr fontId="25"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售后服务</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2022-02-25T01:33:52Z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