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1A" sheetId="16" r:id="rId1"/>
    <sheet name="1B" sheetId="17" r:id="rId2"/>
  </sheets>
  <definedNames>
    <definedName name="_xlnm.Print_Titles" localSheetId="0">'1A'!$1:$2</definedName>
    <definedName name="_xlnm.Print_Area" localSheetId="0">'1A'!$A$1:$I$46</definedName>
  </definedNames>
  <calcPr calcId="144525"/>
</workbook>
</file>

<file path=xl/sharedStrings.xml><?xml version="1.0" encoding="utf-8"?>
<sst xmlns="http://schemas.openxmlformats.org/spreadsheetml/2006/main" count="76" uniqueCount="63">
  <si>
    <t>厚度测量过程监视统计记录表</t>
  </si>
  <si>
    <r>
      <rPr>
        <sz val="10"/>
        <rFont val="宋体"/>
        <charset val="134"/>
      </rPr>
      <t>测量过程名称：厚度测量过程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</si>
  <si>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被测参数：厚度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测量范围：1.5mm，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测量允差：±0.075mm</t>
    </r>
  </si>
  <si>
    <t>测量仪器：测厚仪  测量范围 （0～10）mm， 最大允许误差是±0.01mm</t>
  </si>
  <si>
    <r>
      <rPr>
        <sz val="10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核查标准：标准样块</t>
    </r>
    <r>
      <rPr>
        <sz val="10"/>
        <rFont val="Times New Roman"/>
        <charset val="134"/>
      </rPr>
      <t xml:space="preserve">        </t>
    </r>
  </si>
  <si>
    <t xml:space="preserve"> </t>
  </si>
  <si>
    <t xml:space="preserve">核查标准      </t>
  </si>
  <si>
    <t>厚度1.5mm防水板</t>
  </si>
  <si>
    <t>序号</t>
  </si>
  <si>
    <t>核查</t>
  </si>
  <si>
    <t>观察记录（μm）</t>
  </si>
  <si>
    <t>R</t>
  </si>
  <si>
    <t>日期</t>
  </si>
  <si>
    <r>
      <rPr>
        <sz val="10"/>
        <rFont val="Times New Roman"/>
        <charset val="134"/>
      </rPr>
      <t>X</t>
    </r>
    <r>
      <rPr>
        <vertAlign val="subscript"/>
        <sz val="10"/>
        <rFont val="Times New Roman"/>
        <charset val="134"/>
      </rPr>
      <t>1</t>
    </r>
  </si>
  <si>
    <r>
      <rPr>
        <sz val="10"/>
        <rFont val="Times New Roman"/>
        <charset val="134"/>
      </rPr>
      <t>X</t>
    </r>
    <r>
      <rPr>
        <vertAlign val="subscript"/>
        <sz val="10"/>
        <rFont val="Times New Roman"/>
        <charset val="134"/>
      </rPr>
      <t>2</t>
    </r>
  </si>
  <si>
    <r>
      <rPr>
        <sz val="10"/>
        <rFont val="Times New Roman"/>
        <charset val="134"/>
      </rPr>
      <t>X</t>
    </r>
    <r>
      <rPr>
        <vertAlign val="subscript"/>
        <sz val="10"/>
        <rFont val="Times New Roman"/>
        <charset val="134"/>
      </rPr>
      <t>3</t>
    </r>
  </si>
  <si>
    <r>
      <rPr>
        <sz val="10"/>
        <rFont val="Times New Roman"/>
        <charset val="134"/>
      </rPr>
      <t>X</t>
    </r>
    <r>
      <rPr>
        <vertAlign val="subscript"/>
        <sz val="10"/>
        <rFont val="Times New Roman"/>
        <charset val="134"/>
      </rPr>
      <t>4</t>
    </r>
  </si>
  <si>
    <r>
      <rPr>
        <sz val="10"/>
        <rFont val="Times New Roman"/>
        <charset val="134"/>
      </rPr>
      <t>X</t>
    </r>
    <r>
      <rPr>
        <vertAlign val="subscript"/>
        <sz val="10"/>
        <rFont val="Times New Roman"/>
        <charset val="134"/>
      </rPr>
      <t>5</t>
    </r>
  </si>
  <si>
    <t>2020.08.25</t>
  </si>
  <si>
    <t>2020.08.26</t>
  </si>
  <si>
    <t>2020.08.27</t>
  </si>
  <si>
    <t xml:space="preserve">                  </t>
  </si>
  <si>
    <t xml:space="preserve">                          </t>
  </si>
  <si>
    <t>2020.08.28</t>
  </si>
  <si>
    <t>2020.08.29</t>
  </si>
  <si>
    <t>2020.08.30</t>
  </si>
  <si>
    <t xml:space="preserve">                        </t>
  </si>
  <si>
    <t>2020.08.31</t>
  </si>
  <si>
    <t>2020.09.01</t>
  </si>
  <si>
    <t>2020.09.02</t>
  </si>
  <si>
    <t>2020.10.08</t>
  </si>
  <si>
    <t>2020.11.10</t>
  </si>
  <si>
    <t>2020.12.06</t>
  </si>
  <si>
    <t>2021.01.09</t>
  </si>
  <si>
    <t>2021.02.05</t>
  </si>
  <si>
    <t>2021.03.08</t>
  </si>
  <si>
    <t>2021.04.07</t>
  </si>
  <si>
    <t>2021.05.10</t>
  </si>
  <si>
    <t>2021.06.10</t>
  </si>
  <si>
    <t>2021.07.09</t>
  </si>
  <si>
    <t>2021.08.10</t>
  </si>
  <si>
    <t>2021.09.09</t>
  </si>
  <si>
    <t>2021.10.08</t>
  </si>
  <si>
    <t>查表得:</t>
  </si>
  <si>
    <r>
      <rPr>
        <sz val="10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</si>
  <si>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0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</si>
  <si>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0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</si>
  <si>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控制图计算：</t>
  </si>
  <si>
    <r>
      <rPr>
        <sz val="10"/>
        <rFont val="宋体"/>
        <charset val="134"/>
      </rPr>
      <t>中心线</t>
    </r>
    <r>
      <rPr>
        <sz val="10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</si>
  <si>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</si>
  <si>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</si>
  <si>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</si>
  <si>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</si>
  <si>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</si>
  <si>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</si>
  <si>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</si>
  <si>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</si>
  <si>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</si>
  <si>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均值、极差控制图状态正常，测量过程中未出现非正常变异，满足要求。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</si>
  <si>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核查人员：</t>
    </r>
    <r>
      <rPr>
        <sz val="10"/>
        <rFont val="Times New Roman"/>
        <charset val="134"/>
      </rPr>
      <t xml:space="preserve"> </t>
    </r>
  </si>
  <si>
    <t xml:space="preserve">  阀测直径量过程控制图</t>
  </si>
  <si>
    <t>均值控制图</t>
  </si>
  <si>
    <t>极差控制图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</si>
</sst>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);[Red]\(0.000\)"/>
    <numFmt numFmtId="177" formatCode="0.000_ "/>
    <numFmt numFmtId="178" formatCode="0.00_ "/>
    <numFmt numFmtId="179" formatCode="0.00_);[Red]\(0.00\)"/>
    <numFmt numFmtId="180" formatCode="0.0000_ "/>
  </numFmts>
  <fonts count="29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i/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vertAlign val="subscript"/>
      <sz val="10"/>
      <name val="Times New Roman"/>
      <charset val="134"/>
    </font>
    <font>
      <vertAlign val="sub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5" borderId="1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6" xfId="0" applyFont="1" applyBorder="1" applyAlignment="1"/>
    <xf numFmtId="177" fontId="3" fillId="0" borderId="7" xfId="0" applyNumberFormat="1" applyFont="1" applyBorder="1" applyAlignment="1">
      <alignment vertical="center"/>
    </xf>
    <xf numFmtId="178" fontId="3" fillId="0" borderId="0" xfId="0" applyNumberFormat="1" applyFont="1" applyBorder="1" applyAlignment="1"/>
    <xf numFmtId="178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0" fontId="5" fillId="0" borderId="0" xfId="0" applyFont="1"/>
    <xf numFmtId="176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179" fontId="3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80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77" fontId="5" fillId="0" borderId="0" xfId="0" applyNumberFormat="1" applyFont="1" applyBorder="1" applyAlignment="1">
      <alignment horizontal="center" wrapText="1"/>
    </xf>
    <xf numFmtId="177" fontId="5" fillId="0" borderId="0" xfId="0" applyNumberFormat="1" applyFont="1" applyBorder="1" applyAlignment="1">
      <alignment horizontal="center" vertical="top" wrapText="1"/>
    </xf>
    <xf numFmtId="178" fontId="3" fillId="0" borderId="9" xfId="0" applyNumberFormat="1" applyFont="1" applyBorder="1" applyAlignment="1"/>
    <xf numFmtId="0" fontId="3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43744"/>
        <c:axId val="75350784"/>
      </c:lineChart>
      <c:catAx>
        <c:axId val="7534374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350784"/>
        <c:crosses val="autoZero"/>
        <c:auto val="1"/>
        <c:lblAlgn val="ctr"/>
        <c:lblOffset val="100"/>
        <c:tickLblSkip val="1"/>
        <c:noMultiLvlLbl val="0"/>
      </c:catAx>
      <c:valAx>
        <c:axId val="75350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343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58976"/>
        <c:axId val="76224768"/>
      </c:lineChart>
      <c:catAx>
        <c:axId val="7535897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6224768"/>
        <c:crosses val="autoZero"/>
        <c:auto val="1"/>
        <c:lblAlgn val="ctr"/>
        <c:lblOffset val="100"/>
        <c:tickLblSkip val="1"/>
        <c:noMultiLvlLbl val="0"/>
      </c:catAx>
      <c:valAx>
        <c:axId val="762247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358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 b="1"/>
              <a:t>均值</a:t>
            </a:r>
            <a:endParaRPr lang="en-US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68776132896372"/>
          <c:y val="0.171155804878218"/>
          <c:w val="0.903514521414849"/>
          <c:h val="0.742057062345896"/>
        </c:manualLayout>
      </c:layout>
      <c:lineChart>
        <c:grouping val="standard"/>
        <c:varyColors val="0"/>
        <c:ser>
          <c:idx val="0"/>
          <c:order val="0"/>
          <c:tx>
            <c:strRef>
              <c:f>'1A'!$H$7:$H$8</c:f>
              <c:strCache>
                <c:ptCount val="1"/>
                <c:pt idx="0">
                  <c:v/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'1A'!$H$9:$H$33</c:f>
              <c:numCache>
                <c:formatCode>0.00_ </c:formatCode>
                <c:ptCount val="25"/>
                <c:pt idx="0">
                  <c:v>1.4978</c:v>
                </c:pt>
                <c:pt idx="1">
                  <c:v>1.5126</c:v>
                </c:pt>
                <c:pt idx="2">
                  <c:v>1.5044</c:v>
                </c:pt>
                <c:pt idx="3">
                  <c:v>1.4982</c:v>
                </c:pt>
                <c:pt idx="4">
                  <c:v>1.5064</c:v>
                </c:pt>
                <c:pt idx="5">
                  <c:v>1.5112</c:v>
                </c:pt>
                <c:pt idx="6">
                  <c:v>1.5042</c:v>
                </c:pt>
                <c:pt idx="7">
                  <c:v>1.5108</c:v>
                </c:pt>
                <c:pt idx="8">
                  <c:v>1.5064</c:v>
                </c:pt>
                <c:pt idx="9">
                  <c:v>1.517</c:v>
                </c:pt>
                <c:pt idx="10">
                  <c:v>1.5124</c:v>
                </c:pt>
                <c:pt idx="11">
                  <c:v>1.5084</c:v>
                </c:pt>
                <c:pt idx="12">
                  <c:v>1.5016</c:v>
                </c:pt>
                <c:pt idx="13">
                  <c:v>1.508</c:v>
                </c:pt>
                <c:pt idx="14">
                  <c:v>1.5112</c:v>
                </c:pt>
                <c:pt idx="15">
                  <c:v>1.5044</c:v>
                </c:pt>
                <c:pt idx="16">
                  <c:v>1.5126</c:v>
                </c:pt>
                <c:pt idx="17">
                  <c:v>1.5094</c:v>
                </c:pt>
                <c:pt idx="18">
                  <c:v>1.517</c:v>
                </c:pt>
                <c:pt idx="19">
                  <c:v>1.503</c:v>
                </c:pt>
                <c:pt idx="20">
                  <c:v>1.507</c:v>
                </c:pt>
                <c:pt idx="21">
                  <c:v>1.5034</c:v>
                </c:pt>
                <c:pt idx="22">
                  <c:v>1.5064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166284"/>
        <c:axId val="836746197"/>
      </c:lineChart>
      <c:catAx>
        <c:axId val="4981662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36746197"/>
        <c:crosses val="autoZero"/>
        <c:auto val="1"/>
        <c:lblAlgn val="ctr"/>
        <c:lblOffset val="100"/>
        <c:noMultiLvlLbl val="0"/>
      </c:catAx>
      <c:valAx>
        <c:axId val="836746197"/>
        <c:scaling>
          <c:orientation val="minMax"/>
          <c:max val="1.525"/>
          <c:min val="1.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_);[Red]\(#,##0.0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8166284"/>
        <c:crosses val="autoZero"/>
        <c:crossBetween val="between"/>
        <c:majorUnit val="0.005"/>
        <c:minorUnit val="0.0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极差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21521607866816"/>
          <c:y val="0.187446082546722"/>
          <c:w val="0.903670286828182"/>
          <c:h val="0.695935792349727"/>
        </c:manualLayout>
      </c:layout>
      <c:lineChart>
        <c:grouping val="standard"/>
        <c:varyColors val="0"/>
        <c:ser>
          <c:idx val="0"/>
          <c:order val="0"/>
          <c:tx>
            <c:strRef>
              <c:f>'1A'!$I$7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'1A'!$I$8:$I$33</c:f>
              <c:numCache>
                <c:formatCode>General</c:formatCode>
                <c:ptCount val="26"/>
                <c:pt idx="1" c:formatCode="0.00_ ">
                  <c:v>0.02</c:v>
                </c:pt>
                <c:pt idx="2" c:formatCode="0.00_ ">
                  <c:v>0.014</c:v>
                </c:pt>
                <c:pt idx="3" c:formatCode="0.00_ ">
                  <c:v>0.0249999999999999</c:v>
                </c:pt>
                <c:pt idx="4" c:formatCode="0.00_ ">
                  <c:v>0.03</c:v>
                </c:pt>
                <c:pt idx="5" c:formatCode="0.00_ ">
                  <c:v>0.0219999999999998</c:v>
                </c:pt>
                <c:pt idx="6" c:formatCode="0.00_ ">
                  <c:v>0.0189999999999999</c:v>
                </c:pt>
                <c:pt idx="7" c:formatCode="0.00_ ">
                  <c:v>0.0109999999999999</c:v>
                </c:pt>
                <c:pt idx="8" c:formatCode="0.00_ ">
                  <c:v>0.0189999999999999</c:v>
                </c:pt>
                <c:pt idx="9" c:formatCode="0.00_ ">
                  <c:v>0.0289999999999999</c:v>
                </c:pt>
                <c:pt idx="10" c:formatCode="0.00_ ">
                  <c:v>0.00800000000000001</c:v>
                </c:pt>
                <c:pt idx="11" c:formatCode="0.00_ ">
                  <c:v>0.014</c:v>
                </c:pt>
                <c:pt idx="12" c:formatCode="0.00_ ">
                  <c:v>0.0219999999999998</c:v>
                </c:pt>
                <c:pt idx="13" c:formatCode="0.00_ ">
                  <c:v>0.012</c:v>
                </c:pt>
                <c:pt idx="14" c:formatCode="0.00_ ">
                  <c:v>0.0219999999999998</c:v>
                </c:pt>
                <c:pt idx="15" c:formatCode="0.00_ ">
                  <c:v>0.0189999999999999</c:v>
                </c:pt>
                <c:pt idx="16" c:formatCode="0.00_ ">
                  <c:v>0.03</c:v>
                </c:pt>
                <c:pt idx="17" c:formatCode="0.00_ ">
                  <c:v>0.0189999999999999</c:v>
                </c:pt>
                <c:pt idx="18" c:formatCode="0.00_ ">
                  <c:v>0.014</c:v>
                </c:pt>
                <c:pt idx="19" c:formatCode="0.00_ ">
                  <c:v>0.00800000000000001</c:v>
                </c:pt>
                <c:pt idx="20" c:formatCode="0.00_ ">
                  <c:v>0.02</c:v>
                </c:pt>
                <c:pt idx="21" c:formatCode="0.00_ ">
                  <c:v>0.0219999999999998</c:v>
                </c:pt>
                <c:pt idx="22" c:formatCode="0.00_ ">
                  <c:v>0.0289999999999999</c:v>
                </c:pt>
                <c:pt idx="23" c:formatCode="0.00_ ">
                  <c:v>0.0219999999999998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940357"/>
        <c:axId val="772325074"/>
      </c:lineChart>
      <c:catAx>
        <c:axId val="64994035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72325074"/>
        <c:crosses val="autoZero"/>
        <c:auto val="1"/>
        <c:lblAlgn val="ctr"/>
        <c:lblOffset val="100"/>
        <c:noMultiLvlLbl val="0"/>
      </c:catAx>
      <c:valAx>
        <c:axId val="772325074"/>
        <c:scaling>
          <c:orientation val="minMax"/>
          <c:max val="0.04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9940357"/>
        <c:crosses val="autoZero"/>
        <c:crossBetween val="between"/>
        <c:majorUnit val="0.002"/>
        <c:minorUnit val="0.0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jpeg"/><Relationship Id="rId5" Type="http://schemas.openxmlformats.org/officeDocument/2006/relationships/image" Target="../media/image1.emf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33</xdr:row>
      <xdr:rowOff>47625</xdr:rowOff>
    </xdr:from>
    <xdr:to>
      <xdr:col>5</xdr:col>
      <xdr:colOff>561975</xdr:colOff>
      <xdr:row>33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4079875" y="955611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40</xdr:row>
      <xdr:rowOff>47625</xdr:rowOff>
    </xdr:from>
    <xdr:to>
      <xdr:col>2</xdr:col>
      <xdr:colOff>390525</xdr:colOff>
      <xdr:row>40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551940" y="1229233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8</xdr:col>
      <xdr:colOff>598805</xdr:colOff>
      <xdr:row>46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5159355"/>
        <a:ext cx="666051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46</xdr:row>
      <xdr:rowOff>0</xdr:rowOff>
    </xdr:from>
    <xdr:to>
      <xdr:col>9</xdr:col>
      <xdr:colOff>9525</xdr:colOff>
      <xdr:row>46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5159355"/>
        <a:ext cx="665226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461645</xdr:colOff>
          <xdr:row>6</xdr:row>
          <xdr:rowOff>138430</xdr:rowOff>
        </xdr:from>
        <xdr:to>
          <xdr:col>7</xdr:col>
          <xdr:colOff>690245</xdr:colOff>
          <xdr:row>7</xdr:row>
          <xdr:rowOff>147955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5446395" y="2103755"/>
              <a:ext cx="2286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33</xdr:row>
          <xdr:rowOff>0</xdr:rowOff>
        </xdr:from>
        <xdr:to>
          <xdr:col>1</xdr:col>
          <xdr:colOff>38735</xdr:colOff>
          <xdr:row>34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9508490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36</xdr:row>
          <xdr:rowOff>19050</xdr:rowOff>
        </xdr:from>
        <xdr:to>
          <xdr:col>2</xdr:col>
          <xdr:colOff>390525</xdr:colOff>
          <xdr:row>37</xdr:row>
          <xdr:rowOff>28575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599565" y="10654030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37</xdr:row>
          <xdr:rowOff>95250</xdr:rowOff>
        </xdr:from>
        <xdr:to>
          <xdr:col>3</xdr:col>
          <xdr:colOff>19050</xdr:colOff>
          <xdr:row>37</xdr:row>
          <xdr:rowOff>457200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532890" y="11025505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38</xdr:row>
          <xdr:rowOff>47625</xdr:rowOff>
        </xdr:from>
        <xdr:to>
          <xdr:col>3</xdr:col>
          <xdr:colOff>19050</xdr:colOff>
          <xdr:row>39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532890" y="11444605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41</xdr:row>
          <xdr:rowOff>114300</xdr:rowOff>
        </xdr:from>
        <xdr:to>
          <xdr:col>2</xdr:col>
          <xdr:colOff>428625</xdr:colOff>
          <xdr:row>42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13840" y="12682855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35</xdr:row>
          <xdr:rowOff>95250</xdr:rowOff>
        </xdr:from>
        <xdr:to>
          <xdr:col>0</xdr:col>
          <xdr:colOff>685800</xdr:colOff>
          <xdr:row>35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10253980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42</xdr:row>
          <xdr:rowOff>57150</xdr:rowOff>
        </xdr:from>
        <xdr:to>
          <xdr:col>2</xdr:col>
          <xdr:colOff>552450</xdr:colOff>
          <xdr:row>42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23365" y="13016230"/>
              <a:ext cx="5048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454025</xdr:colOff>
      <xdr:row>51</xdr:row>
      <xdr:rowOff>69215</xdr:rowOff>
    </xdr:from>
    <xdr:to>
      <xdr:col>10</xdr:col>
      <xdr:colOff>462280</xdr:colOff>
      <xdr:row>69</xdr:row>
      <xdr:rowOff>148590</xdr:rowOff>
    </xdr:to>
    <xdr:grpSp>
      <xdr:nvGrpSpPr>
        <xdr:cNvPr id="4" name="组合 3"/>
        <xdr:cNvGrpSpPr/>
      </xdr:nvGrpSpPr>
      <xdr:grpSpPr>
        <a:xfrm rot="0">
          <a:off x="454025" y="16228695"/>
          <a:ext cx="7355840" cy="3679825"/>
          <a:chOff x="117" y="2024"/>
          <a:chExt cx="12547" cy="3891"/>
        </a:xfrm>
      </xdr:grpSpPr>
      <xdr:graphicFrame>
        <xdr:nvGraphicFramePr>
          <xdr:cNvPr id="2" name="图表 1"/>
          <xdr:cNvGraphicFramePr/>
        </xdr:nvGraphicFramePr>
        <xdr:xfrm>
          <a:off x="117" y="2024"/>
          <a:ext cx="12547" cy="38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>
        <xdr:nvCxnSpPr>
          <xdr:cNvPr id="3" name="直接连接符 2"/>
          <xdr:cNvCxnSpPr/>
        </xdr:nvCxnSpPr>
        <xdr:spPr>
          <a:xfrm flipV="1">
            <a:off x="917" y="3825"/>
            <a:ext cx="11246" cy="2"/>
          </a:xfrm>
          <a:prstGeom prst="line">
            <a:avLst/>
          </a:prstGeom>
          <a:ln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410210</xdr:colOff>
      <xdr:row>74</xdr:row>
      <xdr:rowOff>168910</xdr:rowOff>
    </xdr:from>
    <xdr:to>
      <xdr:col>10</xdr:col>
      <xdr:colOff>427990</xdr:colOff>
      <xdr:row>94</xdr:row>
      <xdr:rowOff>3810</xdr:rowOff>
    </xdr:to>
    <xdr:graphicFrame>
      <xdr:nvGraphicFramePr>
        <xdr:cNvPr id="7" name="图表 6"/>
        <xdr:cNvGraphicFramePr/>
      </xdr:nvGraphicFramePr>
      <xdr:xfrm>
        <a:off x="410210" y="20928965"/>
        <a:ext cx="7365365" cy="3835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100330</xdr:colOff>
      <xdr:row>78</xdr:row>
      <xdr:rowOff>195580</xdr:rowOff>
    </xdr:from>
    <xdr:to>
      <xdr:col>10</xdr:col>
      <xdr:colOff>228600</xdr:colOff>
      <xdr:row>79</xdr:row>
      <xdr:rowOff>10160</xdr:rowOff>
    </xdr:to>
    <xdr:cxnSp>
      <xdr:nvCxnSpPr>
        <xdr:cNvPr id="9" name="直接连接符 8"/>
        <xdr:cNvCxnSpPr/>
      </xdr:nvCxnSpPr>
      <xdr:spPr>
        <a:xfrm>
          <a:off x="795020" y="21755735"/>
          <a:ext cx="6781165" cy="14605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358775</xdr:colOff>
      <xdr:row>69</xdr:row>
      <xdr:rowOff>194310</xdr:rowOff>
    </xdr:from>
    <xdr:to>
      <xdr:col>6</xdr:col>
      <xdr:colOff>412750</xdr:colOff>
      <xdr:row>71</xdr:row>
      <xdr:rowOff>100330</xdr:rowOff>
    </xdr:to>
    <xdr:sp>
      <xdr:nvSpPr>
        <xdr:cNvPr id="10" name="文本框 9"/>
        <xdr:cNvSpPr txBox="1"/>
      </xdr:nvSpPr>
      <xdr:spPr>
        <a:xfrm>
          <a:off x="4143375" y="19954240"/>
          <a:ext cx="654050" cy="306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观察值</a:t>
          </a:r>
          <a:endParaRPr lang="en-US" altLang="zh-CN" sz="1100"/>
        </a:p>
      </xdr:txBody>
    </xdr:sp>
    <xdr:clientData/>
  </xdr:twoCellAnchor>
  <xdr:twoCellAnchor>
    <xdr:from>
      <xdr:col>4</xdr:col>
      <xdr:colOff>494665</xdr:colOff>
      <xdr:row>70</xdr:row>
      <xdr:rowOff>154305</xdr:rowOff>
    </xdr:from>
    <xdr:to>
      <xdr:col>5</xdr:col>
      <xdr:colOff>250190</xdr:colOff>
      <xdr:row>70</xdr:row>
      <xdr:rowOff>154305</xdr:rowOff>
    </xdr:to>
    <xdr:cxnSp>
      <xdr:nvCxnSpPr>
        <xdr:cNvPr id="11" name="直接连接符 10"/>
        <xdr:cNvCxnSpPr/>
      </xdr:nvCxnSpPr>
      <xdr:spPr>
        <a:xfrm>
          <a:off x="3539490" y="20114260"/>
          <a:ext cx="495300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542290</xdr:colOff>
      <xdr:row>70</xdr:row>
      <xdr:rowOff>12065</xdr:rowOff>
    </xdr:from>
    <xdr:ext cx="541655" cy="276860"/>
    <xdr:sp>
      <xdr:nvSpPr>
        <xdr:cNvPr id="13" name="文本框 12"/>
        <xdr:cNvSpPr txBox="1"/>
      </xdr:nvSpPr>
      <xdr:spPr>
        <a:xfrm>
          <a:off x="5527040" y="19972020"/>
          <a:ext cx="54165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均值</a:t>
          </a:r>
          <a:endParaRPr lang="en-US" altLang="zh-CN" sz="1100"/>
        </a:p>
      </xdr:txBody>
    </xdr:sp>
    <xdr:clientData/>
  </xdr:oneCellAnchor>
  <xdr:twoCellAnchor>
    <xdr:from>
      <xdr:col>7</xdr:col>
      <xdr:colOff>131445</xdr:colOff>
      <xdr:row>70</xdr:row>
      <xdr:rowOff>146685</xdr:rowOff>
    </xdr:from>
    <xdr:to>
      <xdr:col>7</xdr:col>
      <xdr:colOff>541655</xdr:colOff>
      <xdr:row>70</xdr:row>
      <xdr:rowOff>148590</xdr:rowOff>
    </xdr:to>
    <xdr:cxnSp>
      <xdr:nvCxnSpPr>
        <xdr:cNvPr id="14" name="直接连接符 13"/>
        <xdr:cNvCxnSpPr>
          <a:endCxn id="13" idx="1"/>
        </xdr:cNvCxnSpPr>
      </xdr:nvCxnSpPr>
      <xdr:spPr>
        <a:xfrm>
          <a:off x="5116195" y="20106640"/>
          <a:ext cx="410210" cy="1905"/>
        </a:xfrm>
        <a:prstGeom prst="line">
          <a:avLst/>
        </a:prstGeom>
        <a:ln w="254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165735</xdr:colOff>
      <xdr:row>94</xdr:row>
      <xdr:rowOff>150495</xdr:rowOff>
    </xdr:from>
    <xdr:to>
      <xdr:col>3</xdr:col>
      <xdr:colOff>588010</xdr:colOff>
      <xdr:row>94</xdr:row>
      <xdr:rowOff>150495</xdr:rowOff>
    </xdr:to>
    <xdr:cxnSp>
      <xdr:nvCxnSpPr>
        <xdr:cNvPr id="15" name="直接连接符 14"/>
        <xdr:cNvCxnSpPr/>
      </xdr:nvCxnSpPr>
      <xdr:spPr>
        <a:xfrm>
          <a:off x="2241550" y="24911050"/>
          <a:ext cx="422275" cy="0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956945</xdr:colOff>
      <xdr:row>94</xdr:row>
      <xdr:rowOff>19685</xdr:rowOff>
    </xdr:from>
    <xdr:to>
      <xdr:col>4</xdr:col>
      <xdr:colOff>491490</xdr:colOff>
      <xdr:row>95</xdr:row>
      <xdr:rowOff>92075</xdr:rowOff>
    </xdr:to>
    <xdr:sp>
      <xdr:nvSpPr>
        <xdr:cNvPr id="16" name="文本框 15"/>
        <xdr:cNvSpPr txBox="1"/>
      </xdr:nvSpPr>
      <xdr:spPr>
        <a:xfrm>
          <a:off x="3032760" y="24780240"/>
          <a:ext cx="503555" cy="2724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观察值</a:t>
          </a:r>
          <a:endParaRPr lang="zh-CN" altLang="en-US" sz="1100"/>
        </a:p>
      </xdr:txBody>
    </xdr:sp>
    <xdr:clientData/>
  </xdr:twoCellAnchor>
  <xdr:twoCellAnchor>
    <xdr:from>
      <xdr:col>5</xdr:col>
      <xdr:colOff>118745</xdr:colOff>
      <xdr:row>94</xdr:row>
      <xdr:rowOff>147320</xdr:rowOff>
    </xdr:from>
    <xdr:to>
      <xdr:col>5</xdr:col>
      <xdr:colOff>541655</xdr:colOff>
      <xdr:row>94</xdr:row>
      <xdr:rowOff>147320</xdr:rowOff>
    </xdr:to>
    <xdr:cxnSp>
      <xdr:nvCxnSpPr>
        <xdr:cNvPr id="17" name="直接连接符 16"/>
        <xdr:cNvCxnSpPr/>
      </xdr:nvCxnSpPr>
      <xdr:spPr>
        <a:xfrm>
          <a:off x="3903345" y="24907875"/>
          <a:ext cx="422910" cy="0"/>
        </a:xfrm>
        <a:prstGeom prst="line">
          <a:avLst/>
        </a:prstGeom>
        <a:ln w="222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207645</xdr:colOff>
      <xdr:row>94</xdr:row>
      <xdr:rowOff>5715</xdr:rowOff>
    </xdr:from>
    <xdr:ext cx="547370" cy="273685"/>
    <xdr:sp>
      <xdr:nvSpPr>
        <xdr:cNvPr id="18" name="文本框 17"/>
        <xdr:cNvSpPr txBox="1"/>
      </xdr:nvSpPr>
      <xdr:spPr>
        <a:xfrm>
          <a:off x="4592320" y="24766270"/>
          <a:ext cx="54737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极差</a:t>
          </a:r>
          <a:endParaRPr lang="en-US" altLang="zh-CN" sz="1100"/>
        </a:p>
      </xdr:txBody>
    </xdr:sp>
    <xdr:clientData/>
  </xdr:oneCellAnchor>
  <xdr:twoCellAnchor>
    <xdr:from>
      <xdr:col>8</xdr:col>
      <xdr:colOff>435610</xdr:colOff>
      <xdr:row>70</xdr:row>
      <xdr:rowOff>133985</xdr:rowOff>
    </xdr:from>
    <xdr:to>
      <xdr:col>9</xdr:col>
      <xdr:colOff>250825</xdr:colOff>
      <xdr:row>70</xdr:row>
      <xdr:rowOff>133985</xdr:rowOff>
    </xdr:to>
    <xdr:cxnSp>
      <xdr:nvCxnSpPr>
        <xdr:cNvPr id="19" name="直接连接符 18"/>
        <xdr:cNvCxnSpPr/>
      </xdr:nvCxnSpPr>
      <xdr:spPr>
        <a:xfrm>
          <a:off x="6497320" y="20093940"/>
          <a:ext cx="415290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94</xdr:row>
      <xdr:rowOff>143510</xdr:rowOff>
    </xdr:from>
    <xdr:to>
      <xdr:col>7</xdr:col>
      <xdr:colOff>765810</xdr:colOff>
      <xdr:row>94</xdr:row>
      <xdr:rowOff>143510</xdr:rowOff>
    </xdr:to>
    <xdr:cxnSp>
      <xdr:nvCxnSpPr>
        <xdr:cNvPr id="20" name="直接连接符 19"/>
        <xdr:cNvCxnSpPr/>
      </xdr:nvCxnSpPr>
      <xdr:spPr>
        <a:xfrm>
          <a:off x="5260975" y="24904065"/>
          <a:ext cx="489585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1003935</xdr:colOff>
      <xdr:row>94</xdr:row>
      <xdr:rowOff>5715</xdr:rowOff>
    </xdr:from>
    <xdr:ext cx="613410" cy="273685"/>
    <xdr:sp>
      <xdr:nvSpPr>
        <xdr:cNvPr id="21" name="文本框 20"/>
        <xdr:cNvSpPr txBox="1"/>
      </xdr:nvSpPr>
      <xdr:spPr>
        <a:xfrm>
          <a:off x="5988685" y="24766270"/>
          <a:ext cx="61341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控制线</a:t>
          </a:r>
          <a:endParaRPr lang="en-US" altLang="zh-CN" sz="1100"/>
        </a:p>
      </xdr:txBody>
    </xdr:sp>
    <xdr:clientData/>
  </xdr:oneCellAnchor>
  <xdr:twoCellAnchor>
    <xdr:from>
      <xdr:col>1</xdr:col>
      <xdr:colOff>86995</xdr:colOff>
      <xdr:row>85</xdr:row>
      <xdr:rowOff>153035</xdr:rowOff>
    </xdr:from>
    <xdr:to>
      <xdr:col>10</xdr:col>
      <xdr:colOff>176530</xdr:colOff>
      <xdr:row>85</xdr:row>
      <xdr:rowOff>154940</xdr:rowOff>
    </xdr:to>
    <xdr:cxnSp>
      <xdr:nvCxnSpPr>
        <xdr:cNvPr id="22" name="直接连接符 21"/>
        <xdr:cNvCxnSpPr/>
      </xdr:nvCxnSpPr>
      <xdr:spPr>
        <a:xfrm flipV="1">
          <a:off x="781685" y="23113365"/>
          <a:ext cx="6742430" cy="1905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274320</xdr:colOff>
      <xdr:row>70</xdr:row>
      <xdr:rowOff>17780</xdr:rowOff>
    </xdr:from>
    <xdr:ext cx="670560" cy="277495"/>
    <xdr:sp>
      <xdr:nvSpPr>
        <xdr:cNvPr id="5" name="文本框 4"/>
        <xdr:cNvSpPr txBox="1"/>
      </xdr:nvSpPr>
      <xdr:spPr>
        <a:xfrm>
          <a:off x="6936105" y="19977735"/>
          <a:ext cx="67056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控制线</a:t>
          </a:r>
          <a:endParaRPr lang="zh-CN" altLang="en-US" sz="1100"/>
        </a:p>
      </xdr:txBody>
    </xdr:sp>
    <xdr:clientData/>
  </xdr:oneCellAnchor>
  <xdr:twoCellAnchor editAs="oneCell">
    <xdr:from>
      <xdr:col>5</xdr:col>
      <xdr:colOff>334645</xdr:colOff>
      <xdr:row>45</xdr:row>
      <xdr:rowOff>224790</xdr:rowOff>
    </xdr:from>
    <xdr:to>
      <xdr:col>6</xdr:col>
      <xdr:colOff>453390</xdr:colOff>
      <xdr:row>45</xdr:row>
      <xdr:rowOff>590550</xdr:rowOff>
    </xdr:to>
    <xdr:pic>
      <xdr:nvPicPr>
        <xdr:cNvPr id="6" name="图片 5" descr="165f166956148e6b8aa4b441900f0ae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119245" y="14755495"/>
          <a:ext cx="718820" cy="36576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0.0574982932220711</cdr:x>
      <cdr:y>0.64569417575783</cdr:y>
    </cdr:from>
    <cdr:to>
      <cdr:x>0.961371125592014</cdr:x>
      <cdr:y>0.647631477624686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422729" y="2376042"/>
          <a:ext cx="6645300" cy="7129"/>
        </a:xfrm>
        <a:prstGeom xmlns:a="http://schemas.openxmlformats.org/drawingml/2006/main" prst="line">
          <a:avLst/>
        </a:prstGeom>
        <a:ln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0.445634029816382</cdr:x>
      <cdr:y>0.946952789699571</cdr:y>
    </cdr:from>
    <cdr:to>
      <cdr:x>0.53468025096414</cdr:x>
      <cdr:y>1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16170" y="3502660"/>
          <a:ext cx="982345" cy="19621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zh-CN" altLang="en-US"/>
        </a:p>
      </cdr:txBody>
    </cdr:sp>
  </cdr:relSizeAnchor>
  <cdr:relSizeAnchor xmlns:cdr="http://schemas.openxmlformats.org/drawingml/2006/chartDrawing">
    <cdr:from>
      <cdr:x>0.593308335736948</cdr:x>
      <cdr:y>0.915183969597512</cdr:y>
    </cdr:from>
    <cdr:to>
      <cdr:x>0.677934813960196</cdr:x>
      <cdr:y>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6530975" y="3364230"/>
          <a:ext cx="931545" cy="3117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zh-CN" altLang="en-US"/>
        </a:p>
      </cdr:txBody>
    </cdr:sp>
  </cdr:relSizeAnchor>
  <cdr:relSizeAnchor xmlns:cdr="http://schemas.openxmlformats.org/drawingml/2006/chartDrawing">
    <cdr:from>
      <cdr:x>0.587251225843669</cdr:x>
      <cdr:y>0.956469165659008</cdr:y>
    </cdr:from>
    <cdr:to>
      <cdr:x>0.670320161522931</cdr:x>
      <cdr:y>1</cdr:y>
    </cdr:to>
    <cdr:sp>
      <cdr:nvSpPr>
        <cdr:cNvPr id="5" name="矩形 4"/>
        <cdr:cNvSpPr/>
      </cdr:nvSpPr>
      <cdr:spPr xmlns:a="http://schemas.openxmlformats.org/drawingml/2006/main">
        <a:xfrm xmlns:a="http://schemas.openxmlformats.org/drawingml/2006/main">
          <a:off x="6464300" y="3515995"/>
          <a:ext cx="914400" cy="16002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p>
          <a:endParaRPr lang="zh-CN" altLang="en-US"/>
        </a:p>
      </cdr:txBody>
    </cdr:sp>
  </cdr:relSizeAnchor>
  <cdr:relSizeAnchor xmlns:cdr="http://schemas.openxmlformats.org/drawingml/2006/chartDrawing">
    <cdr:from>
      <cdr:x>0.581136429189501</cdr:x>
      <cdr:y>0.916565900846433</cdr:y>
    </cdr:from>
    <cdr:to>
      <cdr:x>0.667724257282954</cdr:x>
      <cdr:y>1</cdr:y>
    </cdr:to>
    <cdr:sp>
      <cdr:nvSpPr>
        <cdr:cNvPr id="6" name="矩形 5"/>
        <cdr:cNvSpPr/>
      </cdr:nvSpPr>
      <cdr:spPr xmlns:a="http://schemas.openxmlformats.org/drawingml/2006/main">
        <a:xfrm xmlns:a="http://schemas.openxmlformats.org/drawingml/2006/main">
          <a:off x="6396990" y="3369310"/>
          <a:ext cx="953135" cy="30670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en-US" altLang="zh-CN"/>
        </a:p>
      </cdr:txBody>
    </cdr:sp>
  </cdr:relSizeAnchor>
  <cdr:relSizeAnchor xmlns:cdr="http://schemas.openxmlformats.org/drawingml/2006/chartDrawing">
    <cdr:from>
      <cdr:x>0.0640750367273138</cdr:x>
      <cdr:y>0.26882223052343</cdr:y>
    </cdr:from>
    <cdr:to>
      <cdr:x>0.953045541869138</cdr:x>
      <cdr:y>0.269350585578026</cdr:y>
    </cdr:to>
    <cdr:sp>
      <cdr:nvSpPr>
        <cdr:cNvPr id="7" name="直接连接符 6"/>
        <cdr:cNvSpPr/>
      </cdr:nvSpPr>
      <cdr:spPr xmlns:a="http://schemas.openxmlformats.org/drawingml/2006/main">
        <a:xfrm xmlns:a="http://schemas.openxmlformats.org/drawingml/2006/main">
          <a:off x="720090" y="970271"/>
          <a:ext cx="9990455" cy="1907"/>
        </a:xfrm>
        <a:prstGeom xmlns:a="http://schemas.openxmlformats.org/drawingml/2006/main" prst="line">
          <a:avLst/>
        </a:prstGeom>
        <a:ln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0.0541292379020574</cdr:x>
      <cdr:y>0.562379509776921</cdr:y>
    </cdr:from>
    <cdr:to>
      <cdr:x>0.0541292379020574</cdr:x>
      <cdr:y>0.562379509776921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93090" y="259334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74"/>
  <sheetViews>
    <sheetView tabSelected="1" topLeftCell="A85" workbookViewId="0">
      <selection activeCell="B46" sqref="A46:P58"/>
    </sheetView>
  </sheetViews>
  <sheetFormatPr defaultColWidth="9" defaultRowHeight="15.75"/>
  <cols>
    <col min="1" max="1" width="9.11666666666667" style="1" customWidth="1"/>
    <col min="2" max="2" width="10.25" style="1" customWidth="1"/>
    <col min="3" max="3" width="7.875" style="1" customWidth="1"/>
    <col min="4" max="4" width="12.7166666666667" style="1" customWidth="1"/>
    <col min="5" max="5" width="9.70833333333333" style="1" customWidth="1"/>
    <col min="6" max="7" width="7.875" style="1" customWidth="1"/>
    <col min="8" max="8" width="14.1333333333333" style="1" customWidth="1"/>
    <col min="9" max="9" width="7.875" style="1" customWidth="1"/>
    <col min="10" max="16384" width="9" style="1"/>
  </cols>
  <sheetData>
    <row r="1" ht="21.75" customHeight="1" spans="1:16">
      <c r="A1" s="9"/>
      <c r="B1" s="9"/>
      <c r="C1" s="9"/>
      <c r="D1" s="9"/>
      <c r="E1" s="9"/>
      <c r="F1" s="9"/>
      <c r="G1" s="9"/>
      <c r="H1" s="9"/>
      <c r="I1" s="9"/>
      <c r="J1" s="40"/>
      <c r="K1" s="40"/>
      <c r="L1" s="40"/>
      <c r="M1" s="40"/>
      <c r="N1" s="40"/>
      <c r="O1" s="40"/>
      <c r="P1" s="40"/>
    </row>
    <row r="2" ht="29.25" customHeight="1" spans="1:16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40"/>
      <c r="K2" s="40"/>
      <c r="L2" s="40"/>
      <c r="M2" s="40"/>
      <c r="N2" s="40"/>
      <c r="O2" s="40"/>
      <c r="P2" s="40"/>
    </row>
    <row r="3" ht="24" customHeight="1" spans="1:16">
      <c r="A3" s="12" t="s">
        <v>1</v>
      </c>
      <c r="B3" s="12"/>
      <c r="C3" s="12"/>
      <c r="D3" s="12"/>
      <c r="E3" s="12"/>
      <c r="F3" s="12"/>
      <c r="G3" s="13"/>
      <c r="H3" s="13"/>
      <c r="I3" s="13"/>
      <c r="J3" s="40"/>
      <c r="K3" s="40"/>
      <c r="L3" s="40"/>
      <c r="M3" s="40"/>
      <c r="N3" s="40"/>
      <c r="O3" s="40"/>
      <c r="P3" s="40"/>
    </row>
    <row r="4" ht="25" customHeight="1" spans="1:16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40"/>
      <c r="K4" s="40"/>
      <c r="L4" s="40"/>
      <c r="M4" s="40"/>
      <c r="N4" s="40"/>
      <c r="O4" s="40"/>
      <c r="P4" s="40"/>
    </row>
    <row r="5" ht="30.75" customHeight="1" spans="1:16">
      <c r="A5" s="14" t="s">
        <v>3</v>
      </c>
      <c r="B5" s="12"/>
      <c r="C5" s="12"/>
      <c r="D5" s="12"/>
      <c r="E5" s="12"/>
      <c r="F5" s="12"/>
      <c r="G5" s="12"/>
      <c r="H5" s="12"/>
      <c r="I5" s="12"/>
      <c r="J5" s="40"/>
      <c r="K5" s="40"/>
      <c r="L5" s="40"/>
      <c r="M5" s="40"/>
      <c r="N5" s="40"/>
      <c r="O5" s="40"/>
      <c r="P5" s="40"/>
    </row>
    <row r="6" ht="24" customHeight="1" spans="1:16">
      <c r="A6" s="15" t="s">
        <v>4</v>
      </c>
      <c r="B6" s="16"/>
      <c r="C6" s="16" t="s">
        <v>5</v>
      </c>
      <c r="D6" s="16" t="s">
        <v>6</v>
      </c>
      <c r="E6" s="17" t="s">
        <v>7</v>
      </c>
      <c r="F6" s="16"/>
      <c r="G6" s="16"/>
      <c r="H6" s="13"/>
      <c r="I6" s="13"/>
      <c r="J6" s="40"/>
      <c r="K6" s="40"/>
      <c r="L6" s="40"/>
      <c r="M6" s="40"/>
      <c r="N6" s="40"/>
      <c r="O6" s="40"/>
      <c r="P6" s="40"/>
    </row>
    <row r="7" ht="23.25" customHeight="1" spans="1:16">
      <c r="A7" s="18" t="s">
        <v>8</v>
      </c>
      <c r="B7" s="19" t="s">
        <v>9</v>
      </c>
      <c r="C7" s="19" t="s">
        <v>10</v>
      </c>
      <c r="D7" s="19"/>
      <c r="E7" s="19"/>
      <c r="F7" s="19"/>
      <c r="G7" s="19"/>
      <c r="H7" s="20"/>
      <c r="I7" s="59" t="s">
        <v>11</v>
      </c>
      <c r="J7" s="40"/>
      <c r="K7" s="40"/>
      <c r="L7" s="40"/>
      <c r="M7" s="40"/>
      <c r="N7" s="40"/>
      <c r="O7" s="40"/>
      <c r="P7" s="40"/>
    </row>
    <row r="8" ht="21.95" customHeight="1" spans="1:16">
      <c r="A8" s="21"/>
      <c r="B8" s="22" t="s">
        <v>12</v>
      </c>
      <c r="C8" s="20" t="s">
        <v>13</v>
      </c>
      <c r="D8" s="20" t="s">
        <v>14</v>
      </c>
      <c r="E8" s="20" t="s">
        <v>15</v>
      </c>
      <c r="F8" s="20" t="s">
        <v>16</v>
      </c>
      <c r="G8" s="20" t="s">
        <v>17</v>
      </c>
      <c r="H8" s="23"/>
      <c r="I8" s="60"/>
      <c r="J8" s="40"/>
      <c r="K8" s="40" t="s">
        <v>5</v>
      </c>
      <c r="L8" s="40"/>
      <c r="M8" s="40"/>
      <c r="N8" s="40"/>
      <c r="O8" s="40"/>
      <c r="P8" s="40"/>
    </row>
    <row r="9" s="6" customFormat="1" ht="21.95" customHeight="1" spans="1:16">
      <c r="A9" s="24">
        <v>1</v>
      </c>
      <c r="B9" s="25" t="s">
        <v>18</v>
      </c>
      <c r="C9" s="26">
        <v>1.49</v>
      </c>
      <c r="D9" s="26">
        <v>1.51</v>
      </c>
      <c r="E9" s="26">
        <v>1.49</v>
      </c>
      <c r="F9" s="26">
        <v>1.499</v>
      </c>
      <c r="G9" s="26">
        <v>1.5</v>
      </c>
      <c r="H9" s="27">
        <f>SUM(C9:G9)/5</f>
        <v>1.4978</v>
      </c>
      <c r="I9" s="26">
        <f t="shared" ref="I9:I31" si="0">MAX(C9:G9)-MIN(C9:G9)</f>
        <v>0.02</v>
      </c>
      <c r="J9" s="40"/>
      <c r="K9" s="61"/>
      <c r="L9" s="62"/>
      <c r="M9" s="40"/>
      <c r="N9" s="40"/>
      <c r="O9" s="40"/>
      <c r="P9" s="40"/>
    </row>
    <row r="10" s="6" customFormat="1" ht="21.95" customHeight="1" spans="1:16">
      <c r="A10" s="24">
        <v>2</v>
      </c>
      <c r="B10" s="25" t="s">
        <v>18</v>
      </c>
      <c r="C10" s="26">
        <v>1.52</v>
      </c>
      <c r="D10" s="26">
        <v>1.519</v>
      </c>
      <c r="E10" s="26">
        <v>1.508</v>
      </c>
      <c r="F10" s="26">
        <v>1.51</v>
      </c>
      <c r="G10" s="26">
        <v>1.506</v>
      </c>
      <c r="H10" s="27">
        <f t="shared" ref="H10:H31" si="1">SUM(C10:G10)/5</f>
        <v>1.5126</v>
      </c>
      <c r="I10" s="26">
        <f t="shared" si="0"/>
        <v>0.014</v>
      </c>
      <c r="J10" s="40"/>
      <c r="K10" s="61"/>
      <c r="L10" s="62"/>
      <c r="M10" s="40"/>
      <c r="N10" s="40"/>
      <c r="O10" s="40"/>
      <c r="P10" s="40"/>
    </row>
    <row r="11" s="6" customFormat="1" ht="21.95" customHeight="1" spans="1:16">
      <c r="A11" s="24">
        <v>3</v>
      </c>
      <c r="B11" s="25" t="s">
        <v>19</v>
      </c>
      <c r="C11" s="26">
        <v>1.523</v>
      </c>
      <c r="D11" s="26">
        <v>1.499</v>
      </c>
      <c r="E11" s="26">
        <v>1.502</v>
      </c>
      <c r="F11" s="26">
        <v>1.498</v>
      </c>
      <c r="G11" s="26">
        <v>1.5</v>
      </c>
      <c r="H11" s="27">
        <f t="shared" si="1"/>
        <v>1.5044</v>
      </c>
      <c r="I11" s="26">
        <f t="shared" si="0"/>
        <v>0.0249999999999999</v>
      </c>
      <c r="J11" s="40"/>
      <c r="K11" s="61"/>
      <c r="L11" s="62"/>
      <c r="M11" s="40"/>
      <c r="N11" s="40"/>
      <c r="O11" s="40"/>
      <c r="P11" s="40"/>
    </row>
    <row r="12" s="6" customFormat="1" ht="21.95" customHeight="1" spans="1:16">
      <c r="A12" s="24">
        <v>4</v>
      </c>
      <c r="B12" s="25" t="s">
        <v>20</v>
      </c>
      <c r="C12" s="26">
        <v>1.48</v>
      </c>
      <c r="D12" s="26">
        <v>1.51</v>
      </c>
      <c r="E12" s="26">
        <v>1.51</v>
      </c>
      <c r="F12" s="26">
        <v>1.501</v>
      </c>
      <c r="G12" s="26">
        <v>1.49</v>
      </c>
      <c r="H12" s="27">
        <f t="shared" si="1"/>
        <v>1.4982</v>
      </c>
      <c r="I12" s="26">
        <f t="shared" si="0"/>
        <v>0.03</v>
      </c>
      <c r="J12" s="40"/>
      <c r="K12" s="61" t="s">
        <v>21</v>
      </c>
      <c r="L12" s="62" t="s">
        <v>22</v>
      </c>
      <c r="M12" s="40"/>
      <c r="N12" s="40"/>
      <c r="O12" s="40"/>
      <c r="P12" s="40"/>
    </row>
    <row r="13" s="6" customFormat="1" ht="21.95" customHeight="1" spans="1:16">
      <c r="A13" s="28">
        <v>5</v>
      </c>
      <c r="B13" s="25" t="s">
        <v>23</v>
      </c>
      <c r="C13" s="26">
        <v>1.521</v>
      </c>
      <c r="D13" s="26">
        <v>1.51</v>
      </c>
      <c r="E13" s="26">
        <v>1.502</v>
      </c>
      <c r="F13" s="26">
        <v>1.499</v>
      </c>
      <c r="G13" s="26">
        <v>1.5</v>
      </c>
      <c r="H13" s="27">
        <f t="shared" si="1"/>
        <v>1.5064</v>
      </c>
      <c r="I13" s="26">
        <f t="shared" si="0"/>
        <v>0.0219999999999998</v>
      </c>
      <c r="J13" s="40"/>
      <c r="K13" s="61"/>
      <c r="L13" s="62"/>
      <c r="M13" s="40"/>
      <c r="N13" s="40"/>
      <c r="O13" s="40"/>
      <c r="P13" s="40"/>
    </row>
    <row r="14" s="6" customFormat="1" ht="21.95" customHeight="1" spans="1:16">
      <c r="A14" s="28">
        <v>6</v>
      </c>
      <c r="B14" s="25" t="s">
        <v>24</v>
      </c>
      <c r="C14" s="26">
        <v>1.518</v>
      </c>
      <c r="D14" s="26">
        <v>1.519</v>
      </c>
      <c r="E14" s="26">
        <v>1.508</v>
      </c>
      <c r="F14" s="26">
        <v>1.511</v>
      </c>
      <c r="G14" s="26">
        <v>1.5</v>
      </c>
      <c r="H14" s="27">
        <f t="shared" si="1"/>
        <v>1.5112</v>
      </c>
      <c r="I14" s="26">
        <f t="shared" si="0"/>
        <v>0.0189999999999999</v>
      </c>
      <c r="J14" s="40"/>
      <c r="K14" s="61"/>
      <c r="L14" s="62"/>
      <c r="M14" s="40"/>
      <c r="N14" s="40"/>
      <c r="O14" s="40"/>
      <c r="P14" s="40"/>
    </row>
    <row r="15" s="6" customFormat="1" ht="21.95" customHeight="1" spans="1:16">
      <c r="A15" s="28">
        <v>7</v>
      </c>
      <c r="B15" s="25" t="s">
        <v>25</v>
      </c>
      <c r="C15" s="26">
        <v>1.51</v>
      </c>
      <c r="D15" s="26">
        <v>1.51</v>
      </c>
      <c r="E15" s="26">
        <v>1.502</v>
      </c>
      <c r="F15" s="26">
        <v>1.499</v>
      </c>
      <c r="G15" s="26">
        <v>1.5</v>
      </c>
      <c r="H15" s="27">
        <f t="shared" si="1"/>
        <v>1.5042</v>
      </c>
      <c r="I15" s="26">
        <f t="shared" si="0"/>
        <v>0.0109999999999999</v>
      </c>
      <c r="J15" s="40"/>
      <c r="K15" s="61" t="s">
        <v>26</v>
      </c>
      <c r="L15" s="62"/>
      <c r="M15" s="40"/>
      <c r="N15" s="40"/>
      <c r="O15" s="40"/>
      <c r="P15" s="40"/>
    </row>
    <row r="16" s="6" customFormat="1" ht="21.95" customHeight="1" spans="1:16">
      <c r="A16" s="28">
        <v>8</v>
      </c>
      <c r="B16" s="25" t="s">
        <v>27</v>
      </c>
      <c r="C16" s="26">
        <v>1.5</v>
      </c>
      <c r="D16" s="26">
        <v>1.516</v>
      </c>
      <c r="E16" s="26">
        <v>1.519</v>
      </c>
      <c r="F16" s="26">
        <v>1.508</v>
      </c>
      <c r="G16" s="26">
        <v>1.511</v>
      </c>
      <c r="H16" s="27">
        <f t="shared" si="1"/>
        <v>1.5108</v>
      </c>
      <c r="I16" s="26">
        <f t="shared" si="0"/>
        <v>0.0189999999999999</v>
      </c>
      <c r="J16" s="40"/>
      <c r="K16" s="61"/>
      <c r="L16" s="63"/>
      <c r="M16" s="40"/>
      <c r="N16" s="40"/>
      <c r="O16" s="40"/>
      <c r="P16" s="40"/>
    </row>
    <row r="17" s="6" customFormat="1" ht="21.95" customHeight="1" spans="1:16">
      <c r="A17" s="28">
        <v>9</v>
      </c>
      <c r="B17" s="25" t="s">
        <v>28</v>
      </c>
      <c r="C17" s="26">
        <v>1.49</v>
      </c>
      <c r="D17" s="26">
        <v>1.519</v>
      </c>
      <c r="E17" s="26">
        <v>1.508</v>
      </c>
      <c r="F17" s="26">
        <v>1.509</v>
      </c>
      <c r="G17" s="26">
        <v>1.506</v>
      </c>
      <c r="H17" s="27">
        <f t="shared" si="1"/>
        <v>1.5064</v>
      </c>
      <c r="I17" s="26">
        <f t="shared" si="0"/>
        <v>0.0289999999999999</v>
      </c>
      <c r="J17" s="40"/>
      <c r="K17" s="61"/>
      <c r="L17" s="62"/>
      <c r="M17" s="40"/>
      <c r="N17" s="40"/>
      <c r="O17" s="40"/>
      <c r="P17" s="40"/>
    </row>
    <row r="18" s="6" customFormat="1" ht="21.95" customHeight="1" spans="1:16">
      <c r="A18" s="28">
        <v>10</v>
      </c>
      <c r="B18" s="25" t="s">
        <v>29</v>
      </c>
      <c r="C18" s="26">
        <v>1.518</v>
      </c>
      <c r="D18" s="26">
        <v>1.519</v>
      </c>
      <c r="E18" s="26">
        <v>1.518</v>
      </c>
      <c r="F18" s="26">
        <v>1.519</v>
      </c>
      <c r="G18" s="26">
        <v>1.511</v>
      </c>
      <c r="H18" s="27">
        <f t="shared" si="1"/>
        <v>1.517</v>
      </c>
      <c r="I18" s="26">
        <f t="shared" si="0"/>
        <v>0.00800000000000001</v>
      </c>
      <c r="J18" s="40"/>
      <c r="K18" s="61"/>
      <c r="L18" s="62"/>
      <c r="M18" s="40"/>
      <c r="N18" s="40"/>
      <c r="O18" s="40"/>
      <c r="P18" s="40"/>
    </row>
    <row r="19" s="6" customFormat="1" ht="21.95" customHeight="1" spans="1:16">
      <c r="A19" s="28">
        <v>11</v>
      </c>
      <c r="B19" s="25" t="s">
        <v>30</v>
      </c>
      <c r="C19" s="26">
        <v>1.52</v>
      </c>
      <c r="D19" s="26">
        <v>1.519</v>
      </c>
      <c r="E19" s="26">
        <v>1.508</v>
      </c>
      <c r="F19" s="26">
        <v>1.509</v>
      </c>
      <c r="G19" s="26">
        <v>1.506</v>
      </c>
      <c r="H19" s="27">
        <f t="shared" si="1"/>
        <v>1.5124</v>
      </c>
      <c r="I19" s="26">
        <f t="shared" si="0"/>
        <v>0.014</v>
      </c>
      <c r="J19" s="40"/>
      <c r="K19" s="61"/>
      <c r="L19" s="62"/>
      <c r="M19" s="40"/>
      <c r="N19" s="40"/>
      <c r="O19" s="40"/>
      <c r="P19" s="40"/>
    </row>
    <row r="20" s="6" customFormat="1" ht="21.95" customHeight="1" spans="1:16">
      <c r="A20" s="28">
        <v>12</v>
      </c>
      <c r="B20" s="25" t="s">
        <v>31</v>
      </c>
      <c r="C20" s="26">
        <v>1.521</v>
      </c>
      <c r="D20" s="26">
        <v>1.52</v>
      </c>
      <c r="E20" s="26">
        <v>1.502</v>
      </c>
      <c r="F20" s="26">
        <v>1.499</v>
      </c>
      <c r="G20" s="26">
        <v>1.5</v>
      </c>
      <c r="H20" s="27">
        <f t="shared" si="1"/>
        <v>1.5084</v>
      </c>
      <c r="I20" s="26">
        <f t="shared" si="0"/>
        <v>0.0219999999999998</v>
      </c>
      <c r="J20" s="40"/>
      <c r="K20" s="61"/>
      <c r="L20" s="62"/>
      <c r="M20" s="40"/>
      <c r="N20" s="40"/>
      <c r="O20" s="40"/>
      <c r="P20" s="40"/>
    </row>
    <row r="21" s="6" customFormat="1" ht="21.95" customHeight="1" spans="1:16">
      <c r="A21" s="28">
        <v>13</v>
      </c>
      <c r="B21" s="25" t="s">
        <v>32</v>
      </c>
      <c r="C21" s="26">
        <v>1.498</v>
      </c>
      <c r="D21" s="26">
        <v>1.51</v>
      </c>
      <c r="E21" s="26">
        <v>1.499</v>
      </c>
      <c r="F21" s="26">
        <v>1.501</v>
      </c>
      <c r="G21" s="26">
        <v>1.5</v>
      </c>
      <c r="H21" s="27">
        <f t="shared" si="1"/>
        <v>1.5016</v>
      </c>
      <c r="I21" s="26">
        <f t="shared" si="0"/>
        <v>0.012</v>
      </c>
      <c r="J21" s="40"/>
      <c r="K21" s="61"/>
      <c r="L21" s="62"/>
      <c r="M21" s="40"/>
      <c r="N21" s="40"/>
      <c r="O21" s="40"/>
      <c r="P21" s="40"/>
    </row>
    <row r="22" s="6" customFormat="1" ht="21.95" customHeight="1" spans="1:16">
      <c r="A22" s="28">
        <v>14</v>
      </c>
      <c r="B22" s="25" t="s">
        <v>33</v>
      </c>
      <c r="C22" s="26">
        <v>1.521</v>
      </c>
      <c r="D22" s="26">
        <v>1.51</v>
      </c>
      <c r="E22" s="26">
        <v>1.502</v>
      </c>
      <c r="F22" s="26">
        <v>1.499</v>
      </c>
      <c r="G22" s="26">
        <v>1.508</v>
      </c>
      <c r="H22" s="27">
        <f t="shared" si="1"/>
        <v>1.508</v>
      </c>
      <c r="I22" s="26">
        <f t="shared" si="0"/>
        <v>0.0219999999999998</v>
      </c>
      <c r="J22" s="40"/>
      <c r="K22" s="61"/>
      <c r="L22" s="62"/>
      <c r="M22" s="40"/>
      <c r="N22" s="40"/>
      <c r="O22" s="40"/>
      <c r="P22" s="40"/>
    </row>
    <row r="23" s="6" customFormat="1" ht="21.95" customHeight="1" spans="1:16">
      <c r="A23" s="28">
        <v>15</v>
      </c>
      <c r="B23" s="25" t="s">
        <v>34</v>
      </c>
      <c r="C23" s="26">
        <v>1.518</v>
      </c>
      <c r="D23" s="26">
        <v>1.519</v>
      </c>
      <c r="E23" s="26">
        <v>1.508</v>
      </c>
      <c r="F23" s="26">
        <v>1.511</v>
      </c>
      <c r="G23" s="26">
        <v>1.5</v>
      </c>
      <c r="H23" s="27">
        <f t="shared" si="1"/>
        <v>1.5112</v>
      </c>
      <c r="I23" s="26">
        <f t="shared" si="0"/>
        <v>0.0189999999999999</v>
      </c>
      <c r="J23" s="40"/>
      <c r="K23" s="61"/>
      <c r="L23" s="62"/>
      <c r="M23" s="40"/>
      <c r="N23" s="40"/>
      <c r="O23" s="40"/>
      <c r="P23" s="40"/>
    </row>
    <row r="24" s="6" customFormat="1" ht="21.95" customHeight="1" spans="1:16">
      <c r="A24" s="28">
        <v>16</v>
      </c>
      <c r="B24" s="29" t="s">
        <v>35</v>
      </c>
      <c r="C24" s="26">
        <v>1.5</v>
      </c>
      <c r="D24" s="26">
        <v>1.49</v>
      </c>
      <c r="E24" s="26">
        <v>1.502</v>
      </c>
      <c r="F24" s="26">
        <v>1.51</v>
      </c>
      <c r="G24" s="26">
        <v>1.52</v>
      </c>
      <c r="H24" s="27">
        <f t="shared" si="1"/>
        <v>1.5044</v>
      </c>
      <c r="I24" s="26">
        <f t="shared" si="0"/>
        <v>0.03</v>
      </c>
      <c r="J24" s="40"/>
      <c r="K24" s="61"/>
      <c r="L24" s="62"/>
      <c r="M24" s="40"/>
      <c r="N24" s="40"/>
      <c r="O24" s="40"/>
      <c r="P24" s="40"/>
    </row>
    <row r="25" s="6" customFormat="1" ht="21.95" customHeight="1" spans="1:16">
      <c r="A25" s="28">
        <v>17</v>
      </c>
      <c r="B25" s="25" t="s">
        <v>36</v>
      </c>
      <c r="C25" s="26">
        <v>1.517</v>
      </c>
      <c r="D25" s="26">
        <v>1.516</v>
      </c>
      <c r="E25" s="26">
        <v>1.519</v>
      </c>
      <c r="F25" s="26">
        <v>1.5</v>
      </c>
      <c r="G25" s="26">
        <v>1.511</v>
      </c>
      <c r="H25" s="27">
        <f t="shared" si="1"/>
        <v>1.5126</v>
      </c>
      <c r="I25" s="26">
        <f t="shared" si="0"/>
        <v>0.0189999999999999</v>
      </c>
      <c r="J25" s="40"/>
      <c r="K25" s="61"/>
      <c r="L25" s="62"/>
      <c r="M25" s="40"/>
      <c r="N25" s="40"/>
      <c r="O25" s="40"/>
      <c r="P25" s="40"/>
    </row>
    <row r="26" s="6" customFormat="1" ht="21.95" customHeight="1" spans="1:16">
      <c r="A26" s="28">
        <v>18</v>
      </c>
      <c r="B26" s="29" t="s">
        <v>37</v>
      </c>
      <c r="C26" s="26">
        <v>1.51</v>
      </c>
      <c r="D26" s="26">
        <v>1.517</v>
      </c>
      <c r="E26" s="26">
        <v>1.508</v>
      </c>
      <c r="F26" s="26">
        <v>1.509</v>
      </c>
      <c r="G26" s="26">
        <v>1.503</v>
      </c>
      <c r="H26" s="27">
        <f t="shared" si="1"/>
        <v>1.5094</v>
      </c>
      <c r="I26" s="26">
        <f t="shared" si="0"/>
        <v>0.014</v>
      </c>
      <c r="J26" s="40"/>
      <c r="K26" s="61"/>
      <c r="L26" s="62"/>
      <c r="M26" s="40"/>
      <c r="N26" s="40"/>
      <c r="O26" s="40"/>
      <c r="P26" s="40"/>
    </row>
    <row r="27" s="6" customFormat="1" ht="21.95" customHeight="1" spans="1:16">
      <c r="A27" s="28">
        <v>19</v>
      </c>
      <c r="B27" s="29" t="s">
        <v>38</v>
      </c>
      <c r="C27" s="26">
        <v>1.518</v>
      </c>
      <c r="D27" s="26">
        <v>1.519</v>
      </c>
      <c r="E27" s="26">
        <v>1.518</v>
      </c>
      <c r="F27" s="26">
        <v>1.519</v>
      </c>
      <c r="G27" s="26">
        <v>1.511</v>
      </c>
      <c r="H27" s="27">
        <f t="shared" si="1"/>
        <v>1.517</v>
      </c>
      <c r="I27" s="26">
        <f t="shared" si="0"/>
        <v>0.00800000000000001</v>
      </c>
      <c r="J27" s="40"/>
      <c r="K27" s="61"/>
      <c r="L27" s="62"/>
      <c r="M27" s="40"/>
      <c r="N27" s="40"/>
      <c r="O27" s="40"/>
      <c r="P27" s="40"/>
    </row>
    <row r="28" s="6" customFormat="1" ht="21.95" customHeight="1" spans="1:16">
      <c r="A28" s="28">
        <v>20</v>
      </c>
      <c r="B28" s="29" t="s">
        <v>39</v>
      </c>
      <c r="C28" s="26">
        <v>1.51</v>
      </c>
      <c r="D28" s="26">
        <v>1.5</v>
      </c>
      <c r="E28" s="26">
        <v>1.49</v>
      </c>
      <c r="F28" s="26">
        <v>1.509</v>
      </c>
      <c r="G28" s="26">
        <v>1.506</v>
      </c>
      <c r="H28" s="27">
        <f t="shared" si="1"/>
        <v>1.503</v>
      </c>
      <c r="I28" s="26">
        <f t="shared" si="0"/>
        <v>0.02</v>
      </c>
      <c r="J28" s="40"/>
      <c r="K28" s="61"/>
      <c r="L28" s="62"/>
      <c r="M28" s="40"/>
      <c r="N28" s="40"/>
      <c r="O28" s="40"/>
      <c r="P28" s="40"/>
    </row>
    <row r="29" s="6" customFormat="1" ht="21.95" customHeight="1" spans="1:16">
      <c r="A29" s="28">
        <v>21</v>
      </c>
      <c r="B29" s="29" t="s">
        <v>40</v>
      </c>
      <c r="C29" s="26">
        <v>1.521</v>
      </c>
      <c r="D29" s="26">
        <v>1.51</v>
      </c>
      <c r="E29" s="26">
        <v>1.502</v>
      </c>
      <c r="F29" s="26">
        <v>1.499</v>
      </c>
      <c r="G29" s="26">
        <v>1.503</v>
      </c>
      <c r="H29" s="27">
        <f t="shared" si="1"/>
        <v>1.507</v>
      </c>
      <c r="I29" s="26">
        <f t="shared" si="0"/>
        <v>0.0219999999999998</v>
      </c>
      <c r="J29" s="40"/>
      <c r="K29" s="61"/>
      <c r="L29" s="62"/>
      <c r="M29" s="40"/>
      <c r="N29" s="40"/>
      <c r="O29" s="40"/>
      <c r="P29" s="40"/>
    </row>
    <row r="30" s="6" customFormat="1" ht="21.95" customHeight="1" spans="1:16">
      <c r="A30" s="28">
        <v>22</v>
      </c>
      <c r="B30" s="29" t="s">
        <v>41</v>
      </c>
      <c r="C30" s="26">
        <v>1.5</v>
      </c>
      <c r="D30" s="26">
        <v>1.519</v>
      </c>
      <c r="E30" s="26">
        <v>1.508</v>
      </c>
      <c r="F30" s="26">
        <v>1.49</v>
      </c>
      <c r="G30" s="26">
        <v>1.5</v>
      </c>
      <c r="H30" s="27">
        <f t="shared" si="1"/>
        <v>1.5034</v>
      </c>
      <c r="I30" s="26">
        <f t="shared" si="0"/>
        <v>0.0289999999999999</v>
      </c>
      <c r="J30" s="40"/>
      <c r="K30" s="61"/>
      <c r="L30" s="62"/>
      <c r="M30" s="40"/>
      <c r="N30" s="40"/>
      <c r="O30" s="40"/>
      <c r="P30" s="40"/>
    </row>
    <row r="31" s="6" customFormat="1" ht="21.95" customHeight="1" spans="1:16">
      <c r="A31" s="28">
        <v>23</v>
      </c>
      <c r="B31" s="29" t="s">
        <v>42</v>
      </c>
      <c r="C31" s="26">
        <v>1.521</v>
      </c>
      <c r="D31" s="26">
        <v>1.51</v>
      </c>
      <c r="E31" s="26">
        <v>1.502</v>
      </c>
      <c r="F31" s="26">
        <v>1.499</v>
      </c>
      <c r="G31" s="26">
        <v>1.5</v>
      </c>
      <c r="H31" s="27">
        <f t="shared" si="1"/>
        <v>1.5064</v>
      </c>
      <c r="I31" s="26">
        <f t="shared" si="0"/>
        <v>0.0219999999999998</v>
      </c>
      <c r="J31" s="40"/>
      <c r="K31" s="61"/>
      <c r="L31" s="62"/>
      <c r="M31" s="40"/>
      <c r="N31" s="40"/>
      <c r="O31" s="40"/>
      <c r="P31" s="40"/>
    </row>
    <row r="32" s="6" customFormat="1" ht="21.95" customHeight="1" spans="1:16">
      <c r="A32" s="28">
        <v>24</v>
      </c>
      <c r="B32" s="29"/>
      <c r="C32" s="26"/>
      <c r="D32" s="26"/>
      <c r="E32" s="26"/>
      <c r="F32" s="26"/>
      <c r="G32" s="26"/>
      <c r="H32" s="27"/>
      <c r="I32" s="26"/>
      <c r="J32" s="40"/>
      <c r="K32" s="61"/>
      <c r="L32" s="62"/>
      <c r="M32" s="40"/>
      <c r="N32" s="40"/>
      <c r="O32" s="40"/>
      <c r="P32" s="40"/>
    </row>
    <row r="33" s="6" customFormat="1" ht="21.95" customHeight="1" spans="1:16">
      <c r="A33" s="28">
        <v>25</v>
      </c>
      <c r="B33" s="29"/>
      <c r="C33" s="26"/>
      <c r="D33" s="26"/>
      <c r="E33" s="26"/>
      <c r="F33" s="26"/>
      <c r="G33" s="26"/>
      <c r="H33" s="27"/>
      <c r="I33" s="26"/>
      <c r="J33" s="40"/>
      <c r="K33" s="61"/>
      <c r="L33" s="62"/>
      <c r="M33" s="40"/>
      <c r="N33" s="40"/>
      <c r="O33" s="40"/>
      <c r="P33" s="40"/>
    </row>
    <row r="34" s="6" customFormat="1" ht="21.95" customHeight="1" spans="1:16">
      <c r="A34" s="30"/>
      <c r="B34" s="31">
        <f>AVERAGE(H9:H18)</f>
        <v>1.5069</v>
      </c>
      <c r="C34" s="32"/>
      <c r="D34" s="32"/>
      <c r="E34" s="32"/>
      <c r="F34" s="33"/>
      <c r="G34" s="33">
        <f>AVERAGE(I9:I18)</f>
        <v>0.0196999999999999</v>
      </c>
      <c r="H34" s="27"/>
      <c r="I34" s="64"/>
      <c r="J34" s="40"/>
      <c r="K34" s="40"/>
      <c r="L34" s="40"/>
      <c r="M34" s="40"/>
      <c r="N34" s="40"/>
      <c r="O34" s="40"/>
      <c r="P34" s="40"/>
    </row>
    <row r="35" s="6" customFormat="1" ht="29.25" customHeight="1" spans="1:16">
      <c r="A35" s="34" t="s">
        <v>43</v>
      </c>
      <c r="B35" s="35"/>
      <c r="C35" s="36" t="s">
        <v>44</v>
      </c>
      <c r="D35" s="37">
        <v>0.577</v>
      </c>
      <c r="E35" s="36" t="s">
        <v>45</v>
      </c>
      <c r="F35" s="37">
        <v>2.114</v>
      </c>
      <c r="G35" s="36" t="s">
        <v>46</v>
      </c>
      <c r="H35" s="37">
        <v>0</v>
      </c>
      <c r="I35" s="65"/>
      <c r="J35" s="40"/>
      <c r="K35" s="40"/>
      <c r="L35" s="40"/>
      <c r="M35" s="40"/>
      <c r="N35" s="40"/>
      <c r="O35" s="40"/>
      <c r="P35" s="40"/>
    </row>
    <row r="36" ht="37.5" customHeight="1" spans="1:16">
      <c r="A36" s="38"/>
      <c r="B36" s="39" t="s">
        <v>47</v>
      </c>
      <c r="C36" s="11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ht="23.25" customHeight="1" spans="1:16">
      <c r="A37" s="41" t="s">
        <v>48</v>
      </c>
      <c r="B37" s="42" t="s">
        <v>49</v>
      </c>
      <c r="C37" s="9"/>
      <c r="D37" s="43">
        <f>SUM(B34)</f>
        <v>1.5069</v>
      </c>
      <c r="E37" s="44" t="s">
        <v>50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ht="36.75" customHeight="1" spans="1:16">
      <c r="A38" s="41" t="s">
        <v>51</v>
      </c>
      <c r="B38" s="42" t="s">
        <v>52</v>
      </c>
      <c r="C38" s="9"/>
      <c r="D38" s="45">
        <f>SUM(D37+D35*G34)</f>
        <v>1.5182669</v>
      </c>
      <c r="E38" s="44" t="s">
        <v>50</v>
      </c>
      <c r="F38" s="46"/>
      <c r="G38" s="46"/>
      <c r="H38" s="47"/>
      <c r="I38" s="47"/>
      <c r="J38" s="40"/>
      <c r="K38" s="40"/>
      <c r="L38" s="40"/>
      <c r="M38" s="40"/>
      <c r="N38" s="40"/>
      <c r="O38" s="40"/>
      <c r="P38" s="40"/>
    </row>
    <row r="39" ht="27" customHeight="1" spans="1:16">
      <c r="A39" s="41" t="s">
        <v>53</v>
      </c>
      <c r="B39" s="42" t="s">
        <v>54</v>
      </c>
      <c r="C39" s="40"/>
      <c r="D39" s="45">
        <f>SUM(B34-D35*G34)</f>
        <v>1.4955331</v>
      </c>
      <c r="E39" s="44" t="s">
        <v>50</v>
      </c>
      <c r="F39" s="48"/>
      <c r="G39" s="48"/>
      <c r="H39" s="48"/>
      <c r="I39" s="40"/>
      <c r="J39" s="40"/>
      <c r="K39" s="40"/>
      <c r="L39" s="40"/>
      <c r="M39" s="40"/>
      <c r="N39" s="40"/>
      <c r="O39" s="40"/>
      <c r="P39" s="40"/>
    </row>
    <row r="40" ht="39.75" customHeight="1" spans="1:16">
      <c r="A40" s="49" t="s">
        <v>11</v>
      </c>
      <c r="B40" s="40" t="s">
        <v>47</v>
      </c>
      <c r="C40" s="40"/>
      <c r="D40" s="5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ht="25.5" customHeight="1" spans="1:16">
      <c r="A41" s="41" t="s">
        <v>55</v>
      </c>
      <c r="B41" s="51" t="s">
        <v>56</v>
      </c>
      <c r="C41" s="40"/>
      <c r="D41" s="52">
        <f>SUM(G34)</f>
        <v>0.0196999999999999</v>
      </c>
      <c r="E41" s="44" t="s">
        <v>50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ht="30.75" customHeight="1" spans="1:16">
      <c r="A42" s="41" t="s">
        <v>51</v>
      </c>
      <c r="B42" s="42" t="s">
        <v>52</v>
      </c>
      <c r="C42" s="40"/>
      <c r="D42" s="52">
        <f>SUM(F35*G34)</f>
        <v>0.0416457999999999</v>
      </c>
      <c r="E42" s="44" t="s">
        <v>50</v>
      </c>
      <c r="F42" s="53"/>
      <c r="G42" s="40"/>
      <c r="H42" s="47"/>
      <c r="I42" s="47"/>
      <c r="J42" s="40"/>
      <c r="K42" s="40"/>
      <c r="L42" s="40"/>
      <c r="M42" s="40"/>
      <c r="N42" s="40"/>
      <c r="O42" s="40"/>
      <c r="P42" s="40"/>
    </row>
    <row r="43" ht="29.25" customHeight="1" spans="1:16">
      <c r="A43" s="41" t="s">
        <v>53</v>
      </c>
      <c r="B43" s="42" t="s">
        <v>54</v>
      </c>
      <c r="C43" s="40"/>
      <c r="D43" s="54">
        <f>SUM(H35*G34)</f>
        <v>0</v>
      </c>
      <c r="E43" s="44" t="s">
        <v>50</v>
      </c>
      <c r="F43" s="40"/>
      <c r="G43" s="40"/>
      <c r="H43" s="47"/>
      <c r="I43" s="47"/>
      <c r="J43" s="40"/>
      <c r="K43" s="40"/>
      <c r="L43" s="40"/>
      <c r="M43" s="40"/>
      <c r="N43" s="40"/>
      <c r="O43" s="40"/>
      <c r="P43" s="40"/>
    </row>
    <row r="44" ht="48" customHeight="1" spans="1:16">
      <c r="A44" s="55" t="s">
        <v>57</v>
      </c>
      <c r="B44" s="56"/>
      <c r="C44" s="56"/>
      <c r="D44" s="56"/>
      <c r="E44" s="56"/>
      <c r="F44" s="56"/>
      <c r="G44" s="56"/>
      <c r="H44" s="56"/>
      <c r="I44" s="56"/>
      <c r="J44" s="40"/>
      <c r="K44" s="40"/>
      <c r="L44" s="40"/>
      <c r="M44" s="40"/>
      <c r="N44" s="40"/>
      <c r="O44" s="40"/>
      <c r="P44" s="40"/>
    </row>
    <row r="45" ht="46.5" customHeight="1" spans="1:16">
      <c r="A45" s="57" t="s">
        <v>58</v>
      </c>
      <c r="B45" s="57"/>
      <c r="C45" s="57"/>
      <c r="D45" s="57"/>
      <c r="E45" s="57"/>
      <c r="F45" s="57"/>
      <c r="G45" s="57"/>
      <c r="H45" s="57"/>
      <c r="I45" s="57"/>
      <c r="J45" s="40"/>
      <c r="K45" s="40"/>
      <c r="L45" s="40"/>
      <c r="M45" s="40"/>
      <c r="N45" s="40"/>
      <c r="O45" s="40"/>
      <c r="P45" s="40"/>
    </row>
    <row r="46" ht="49.5" customHeight="1" spans="1:16">
      <c r="A46" s="40"/>
      <c r="B46" s="58" t="s">
        <v>59</v>
      </c>
      <c r="C46" s="58"/>
      <c r="D46" s="58"/>
      <c r="E46" s="58"/>
      <c r="F46" s="58"/>
      <c r="G46" s="58"/>
      <c r="H46" s="58"/>
      <c r="I46" s="58"/>
      <c r="J46" s="40"/>
      <c r="K46" s="40"/>
      <c r="L46" s="40"/>
      <c r="M46" s="40"/>
      <c r="N46" s="40"/>
      <c r="O46" s="40"/>
      <c r="P46" s="40"/>
    </row>
    <row r="47" spans="1:16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39" t="s">
        <v>60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>
      <c r="A50" s="39" t="s">
        <v>61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1:16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>
      <c r="A73" s="40"/>
      <c r="B73" s="40"/>
      <c r="C73" s="40"/>
      <c r="D73" s="40"/>
      <c r="E73" s="39" t="s">
        <v>62</v>
      </c>
      <c r="F73" s="39"/>
      <c r="G73" s="39"/>
      <c r="H73" s="39"/>
      <c r="I73" s="39"/>
      <c r="J73" s="40"/>
      <c r="K73" s="40"/>
      <c r="L73" s="40"/>
      <c r="M73" s="40"/>
      <c r="N73" s="40"/>
      <c r="O73" s="40"/>
      <c r="P73" s="40"/>
    </row>
    <row r="74" spans="1:16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</sheetData>
  <mergeCells count="21">
    <mergeCell ref="A1:I1"/>
    <mergeCell ref="A2:I2"/>
    <mergeCell ref="A3:F3"/>
    <mergeCell ref="A4:I4"/>
    <mergeCell ref="A5:I5"/>
    <mergeCell ref="C7:G7"/>
    <mergeCell ref="A35:B35"/>
    <mergeCell ref="B36:C36"/>
    <mergeCell ref="H38:I38"/>
    <mergeCell ref="H42:I42"/>
    <mergeCell ref="H43:I43"/>
    <mergeCell ref="A44:I44"/>
    <mergeCell ref="A45:I45"/>
    <mergeCell ref="B46:I46"/>
    <mergeCell ref="A48:P48"/>
    <mergeCell ref="A49:P49"/>
    <mergeCell ref="A50:P50"/>
    <mergeCell ref="E73:I73"/>
    <mergeCell ref="A7:A8"/>
    <mergeCell ref="H7:H8"/>
    <mergeCell ref="I7:I8"/>
  </mergeCells>
  <pageMargins left="0.118055555555556" right="0.196527777777778" top="0.984027777777778" bottom="0.708333333333333" header="0.511805555555556" footer="0.511805555555556"/>
  <pageSetup paperSize="9" orientation="portrait" horizont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461645</xdr:colOff>
                <xdr:row>6</xdr:row>
                <xdr:rowOff>138430</xdr:rowOff>
              </from>
              <to>
                <xdr:col>7</xdr:col>
                <xdr:colOff>690245</xdr:colOff>
                <xdr:row>7</xdr:row>
                <xdr:rowOff>147955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33</xdr:row>
                <xdr:rowOff>0</xdr:rowOff>
              </from>
              <to>
                <xdr:col>1</xdr:col>
                <xdr:colOff>38735</xdr:colOff>
                <xdr:row>34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36</xdr:row>
                <xdr:rowOff>19050</xdr:rowOff>
              </from>
              <to>
                <xdr:col>2</xdr:col>
                <xdr:colOff>390525</xdr:colOff>
                <xdr:row>37</xdr:row>
                <xdr:rowOff>28575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57150</xdr:colOff>
                <xdr:row>37</xdr:row>
                <xdr:rowOff>95250</xdr:rowOff>
              </from>
              <to>
                <xdr:col>3</xdr:col>
                <xdr:colOff>19050</xdr:colOff>
                <xdr:row>37</xdr:row>
                <xdr:rowOff>457200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57150</xdr:colOff>
                <xdr:row>38</xdr:row>
                <xdr:rowOff>47625</xdr:rowOff>
              </from>
              <to>
                <xdr:col>3</xdr:col>
                <xdr:colOff>19050</xdr:colOff>
                <xdr:row>39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41</xdr:row>
                <xdr:rowOff>114300</xdr:rowOff>
              </from>
              <to>
                <xdr:col>2</xdr:col>
                <xdr:colOff>428625</xdr:colOff>
                <xdr:row>42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35</xdr:row>
                <xdr:rowOff>95250</xdr:rowOff>
              </from>
              <to>
                <xdr:col>0</xdr:col>
                <xdr:colOff>685800</xdr:colOff>
                <xdr:row>35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42</xdr:row>
                <xdr:rowOff>57150</xdr:rowOff>
              </from>
              <to>
                <xdr:col>2</xdr:col>
                <xdr:colOff>552450</xdr:colOff>
                <xdr:row>42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9"/>
  <sheetViews>
    <sheetView zoomScale="70" zoomScaleNormal="70" topLeftCell="A4" workbookViewId="0">
      <selection activeCell="N19" sqref="N19"/>
    </sheetView>
  </sheetViews>
  <sheetFormatPr defaultColWidth="9" defaultRowHeight="15.75"/>
  <cols>
    <col min="12" max="12" width="6.25" customWidth="1"/>
    <col min="13" max="13" width="4.38333333333333" customWidth="1"/>
    <col min="14" max="14" width="11.525" customWidth="1"/>
  </cols>
  <sheetData>
    <row r="1" ht="27.7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/>
      <c r="F3" s="4"/>
      <c r="G3" s="4"/>
      <c r="H3" s="4"/>
      <c r="I3" s="3"/>
      <c r="J3" s="3"/>
      <c r="K3" s="3"/>
      <c r="L3" s="3"/>
      <c r="M3" s="3"/>
    </row>
    <row r="5" spans="13:13">
      <c r="M5" s="6"/>
    </row>
    <row r="6" spans="13:14">
      <c r="M6" s="6"/>
      <c r="N6" s="7"/>
    </row>
    <row r="7" spans="13:13">
      <c r="M7" s="1"/>
    </row>
    <row r="9" spans="13:13">
      <c r="M9" s="6"/>
    </row>
    <row r="11" spans="13:13">
      <c r="M11" s="6"/>
    </row>
    <row r="13" ht="20.25" customHeight="1" spans="5:13">
      <c r="E13" s="4"/>
      <c r="F13" s="5"/>
      <c r="G13" s="5"/>
      <c r="H13" s="5"/>
      <c r="I13" s="5"/>
      <c r="M13" s="1"/>
    </row>
    <row r="14" ht="22.5" customHeight="1" spans="13:13">
      <c r="M14" s="1"/>
    </row>
    <row r="15" spans="13:13">
      <c r="M15" s="6"/>
    </row>
    <row r="18" spans="13:13">
      <c r="M18" s="8"/>
    </row>
    <row r="19" spans="13:13">
      <c r="M19" s="1"/>
    </row>
  </sheetData>
  <mergeCells count="4">
    <mergeCell ref="A1:M1"/>
    <mergeCell ref="A2:M2"/>
    <mergeCell ref="E3:H3"/>
    <mergeCell ref="E13:I13"/>
  </mergeCells>
  <pageMargins left="0.984027777777778" right="0.472222222222222" top="0.590277777777778" bottom="0.432638888888889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WPS_1601433895</cp:lastModifiedBy>
  <dcterms:created xsi:type="dcterms:W3CDTF">1996-12-17T01:32:00Z</dcterms:created>
  <cp:lastPrinted>2018-04-29T09:53:00Z</cp:lastPrinted>
  <dcterms:modified xsi:type="dcterms:W3CDTF">2021-11-08T00:04:40Z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