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<sst xmlns="http://schemas.openxmlformats.org/spreadsheetml/2006/main" count="59" uniqueCount="47">
  <si>
    <t>绝缘板尺寸测量过程监视统计记录表</t>
  </si>
  <si>
    <r>
      <rPr>
        <sz val="12"/>
        <rFont val="宋体"/>
        <charset val="134"/>
      </rPr>
      <t>测量过程名称：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绝缘板尺寸测量过程</t>
    </r>
  </si>
  <si>
    <r>
      <rPr>
        <sz val="12"/>
        <rFont val="宋体"/>
        <charset val="134"/>
      </rPr>
      <t>被测参数：绝缘板尺寸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测量范围：436mm±2mm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</si>
  <si>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测量仪器：钢卷尺   测量范围：0~3000mm ， 最大允许误差：±（</t>
    </r>
    <r>
      <rPr>
        <sz val="12"/>
        <rFont val="宋体"/>
        <charset val="134"/>
      </rPr>
      <t>0.3+0.2</t>
    </r>
    <r>
      <rPr>
        <i/>
        <sz val="12"/>
        <rFont val="宋体"/>
        <charset val="134"/>
      </rPr>
      <t>L)</t>
    </r>
    <r>
      <rPr>
        <sz val="12"/>
        <rFont val="宋体"/>
        <charset val="134"/>
      </rPr>
      <t xml:space="preserve">mm  </t>
    </r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</si>
  <si>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核查标准：标准件</t>
    </r>
    <r>
      <rPr>
        <sz val="12"/>
        <rFont val="Times New Roman"/>
        <charset val="134"/>
      </rPr>
      <t xml:space="preserve">        </t>
    </r>
  </si>
  <si>
    <t>序号</t>
  </si>
  <si>
    <t>核查</t>
  </si>
  <si>
    <t>观察记录（g）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</si>
  <si>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</si>
  <si>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</si>
  <si>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</si>
  <si>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</si>
  <si>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</si>
  <si>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</si>
  <si>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</si>
  <si>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2020.12.15</t>
  </si>
  <si>
    <t xml:space="preserve">                  </t>
  </si>
  <si>
    <t xml:space="preserve">                          </t>
  </si>
  <si>
    <t>2021.01.11</t>
  </si>
  <si>
    <t>2021.02.15</t>
  </si>
  <si>
    <t>2021.03.13</t>
  </si>
  <si>
    <t xml:space="preserve">                        </t>
  </si>
  <si>
    <t>2021.04.12</t>
  </si>
  <si>
    <t>2021.05.15</t>
  </si>
  <si>
    <t>2021.06.14</t>
  </si>
  <si>
    <t>2021.07.17</t>
  </si>
  <si>
    <t>2021.08.14</t>
  </si>
  <si>
    <t>2021.09.19</t>
  </si>
  <si>
    <t>2021.10.20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</si>
  <si>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</si>
  <si>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</si>
  <si>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</si>
  <si>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</si>
  <si>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</si>
  <si>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</si>
  <si>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</si>
  <si>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</si>
  <si>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</si>
  <si>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</si>
  <si>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</si>
  <si>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</si>
  <si>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</si>
  <si>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</si>
  <si>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</si>
  <si>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均值、极差控制图状态正常，产品表观密度称重测量过程中未出现非正常变异，
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</si>
  <si>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</si>
  <si>
    <t>控制图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</si>
</sst>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0_ "/>
    <numFmt numFmtId="178" formatCode="0.0000_ "/>
    <numFmt numFmtId="179" formatCode="0.000"/>
    <numFmt numFmtId="180" formatCode="0.0_ "/>
    <numFmt numFmtId="181" formatCode="0.0000_);[Red]\(0.0000\)"/>
  </numFmts>
  <fonts count="36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2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2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3" borderId="15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178" fontId="0" fillId="0" borderId="0" xfId="0" applyNumberFormat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7" fillId="0" borderId="0" xfId="0" applyFont="1" applyAlignment="1">
      <alignment horizontal="left" wrapText="1" indent="1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177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80" fontId="9" fillId="0" borderId="6" xfId="0" applyNumberFormat="1" applyFont="1" applyBorder="1" applyAlignment="1">
      <alignment horizontal="center" wrapText="1"/>
    </xf>
    <xf numFmtId="0" fontId="0" fillId="0" borderId="7" xfId="0" applyFont="1" applyBorder="1" applyAlignment="1"/>
    <xf numFmtId="178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/>
    <xf numFmtId="178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8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4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177" fontId="9" fillId="0" borderId="0" xfId="0" applyNumberFormat="1" applyFont="1" applyBorder="1" applyAlignment="1">
      <alignment horizontal="center" wrapText="1"/>
    </xf>
    <xf numFmtId="177" fontId="9" fillId="0" borderId="0" xfId="0" applyNumberFormat="1" applyFont="1" applyBorder="1" applyAlignment="1">
      <alignment horizontal="center" vertical="top" wrapText="1"/>
    </xf>
    <xf numFmtId="180" fontId="9" fillId="0" borderId="3" xfId="0" applyNumberFormat="1" applyFont="1" applyBorder="1" applyAlignment="1">
      <alignment horizontal="center" wrapText="1"/>
    </xf>
    <xf numFmtId="180" fontId="9" fillId="0" borderId="3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 quotePrefix="1">
      <alignment horizontal="left" vertical="center"/>
    </xf>
    <xf numFmtId="0" fontId="0" fillId="0" borderId="0" xfId="0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6976"/>
        <c:axId val="50230400"/>
      </c:lineChart>
      <c:catAx>
        <c:axId val="50206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230400"/>
        <c:crosses val="autoZero"/>
        <c:auto val="1"/>
        <c:lblAlgn val="ctr"/>
        <c:lblOffset val="100"/>
        <c:tickLblSkip val="1"/>
        <c:noMultiLvlLbl val="0"/>
      </c:catAx>
      <c:valAx>
        <c:axId val="50230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2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2448"/>
        <c:axId val="76634752"/>
      </c:lineChart>
      <c:catAx>
        <c:axId val="7663244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634752"/>
        <c:crosses val="autoZero"/>
        <c:auto val="1"/>
        <c:lblAlgn val="ctr"/>
        <c:lblOffset val="100"/>
        <c:tickLblSkip val="1"/>
        <c:noMultiLvlLbl val="0"/>
      </c:catAx>
      <c:valAx>
        <c:axId val="76634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632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0.000_ </c:formatCode>
                <c:ptCount val="11"/>
                <c:pt idx="0">
                  <c:v>0.300000000000011</c:v>
                </c:pt>
                <c:pt idx="1">
                  <c:v>0.100000000000023</c:v>
                </c:pt>
                <c:pt idx="2">
                  <c:v>0.300000000000011</c:v>
                </c:pt>
                <c:pt idx="3">
                  <c:v>0.300000000000011</c:v>
                </c:pt>
                <c:pt idx="4">
                  <c:v>0.300000000000011</c:v>
                </c:pt>
                <c:pt idx="5">
                  <c:v>0.199999999999989</c:v>
                </c:pt>
                <c:pt idx="6">
                  <c:v>0.100000000000023</c:v>
                </c:pt>
                <c:pt idx="7">
                  <c:v>0.399999999999977</c:v>
                </c:pt>
                <c:pt idx="8">
                  <c:v>0.399999999999977</c:v>
                </c:pt>
                <c:pt idx="9">
                  <c:v>0.199999999999989</c:v>
                </c:pt>
                <c:pt idx="10">
                  <c:v>0.199999999999989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80925704"/>
        <c:axId val="580926688"/>
      </c:lineChart>
      <c:catAx>
        <c:axId val="58092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926688"/>
        <c:crosses val="autoZero"/>
        <c:auto val="1"/>
        <c:lblAlgn val="ctr"/>
        <c:lblOffset val="100"/>
        <c:noMultiLvlLbl val="0"/>
      </c:catAx>
      <c:valAx>
        <c:axId val="580926688"/>
        <c:scaling>
          <c:orientation val="minMax"/>
          <c:max val="0.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0925704"/>
        <c:crosses val="autoZero"/>
        <c:crossBetween val="between"/>
        <c:majorUnit val="0.05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400" b="0"/>
              <a:t>均值控制图</a:t>
            </a:r>
            <a:endParaRPr lang="zh-CN" altLang="en-US" sz="14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78223361614682"/>
          <c:y val="0.222112259890958"/>
          <c:w val="0.893228482098652"/>
          <c:h val="0.53565370118208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'1A'!$H$9:$H$19</c:f>
              <c:numCache>
                <c:formatCode>0.0000_ </c:formatCode>
                <c:ptCount val="11"/>
                <c:pt idx="0">
                  <c:v>436.46</c:v>
                </c:pt>
                <c:pt idx="1">
                  <c:v>436.42</c:v>
                </c:pt>
                <c:pt idx="2">
                  <c:v>436.28</c:v>
                </c:pt>
                <c:pt idx="3">
                  <c:v>436.38</c:v>
                </c:pt>
                <c:pt idx="4">
                  <c:v>436.32</c:v>
                </c:pt>
                <c:pt idx="5">
                  <c:v>436.44</c:v>
                </c:pt>
                <c:pt idx="6">
                  <c:v>436.24</c:v>
                </c:pt>
                <c:pt idx="7">
                  <c:v>436.32</c:v>
                </c:pt>
                <c:pt idx="8">
                  <c:v>436.34</c:v>
                </c:pt>
                <c:pt idx="9">
                  <c:v>436.44</c:v>
                </c:pt>
                <c:pt idx="10">
                  <c:v>436.44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7140608"/>
        <c:axId val="87150592"/>
      </c:lineChart>
      <c:catAx>
        <c:axId val="871406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50592"/>
        <c:crosses val="autoZero"/>
        <c:auto val="1"/>
        <c:lblAlgn val="ctr"/>
        <c:lblOffset val="100"/>
        <c:noMultiLvlLbl val="0"/>
      </c:catAx>
      <c:valAx>
        <c:axId val="87150592"/>
        <c:scaling>
          <c:orientation val="minMax"/>
          <c:max val="436.6"/>
          <c:min val="436.2"/>
        </c:scaling>
        <c:delete val="0"/>
        <c:axPos val="l"/>
        <c:majorGridlines/>
        <c:numFmt formatCode="0.0000_ 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87140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pn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21</xdr:row>
      <xdr:rowOff>47625</xdr:rowOff>
    </xdr:from>
    <xdr:to>
      <xdr:col>5</xdr:col>
      <xdr:colOff>561975</xdr:colOff>
      <xdr:row>21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90950" y="611251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28</xdr:row>
      <xdr:rowOff>47625</xdr:rowOff>
    </xdr:from>
    <xdr:to>
      <xdr:col>2</xdr:col>
      <xdr:colOff>390525</xdr:colOff>
      <xdr:row>28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884872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8</xdr:col>
      <xdr:colOff>598805</xdr:colOff>
      <xdr:row>34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1715750"/>
        <a:ext cx="600900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9</xdr:col>
      <xdr:colOff>9525</xdr:colOff>
      <xdr:row>34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1715750"/>
        <a:ext cx="60007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438150</xdr:colOff>
          <xdr:row>7</xdr:row>
          <xdr:rowOff>95250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905375" y="195262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21</xdr:row>
          <xdr:rowOff>0</xdr:rowOff>
        </xdr:from>
        <xdr:to>
          <xdr:col>0</xdr:col>
          <xdr:colOff>733425</xdr:colOff>
          <xdr:row>22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606488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19050</xdr:rowOff>
        </xdr:from>
        <xdr:to>
          <xdr:col>2</xdr:col>
          <xdr:colOff>390525</xdr:colOff>
          <xdr:row>25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721042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95250</xdr:rowOff>
        </xdr:from>
        <xdr:to>
          <xdr:col>3</xdr:col>
          <xdr:colOff>19050</xdr:colOff>
          <xdr:row>25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758190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47625</xdr:rowOff>
        </xdr:from>
        <xdr:to>
          <xdr:col>3</xdr:col>
          <xdr:colOff>19050</xdr:colOff>
          <xdr:row>27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800100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114300</xdr:rowOff>
        </xdr:from>
        <xdr:to>
          <xdr:col>2</xdr:col>
          <xdr:colOff>428625</xdr:colOff>
          <xdr:row>29</xdr:row>
          <xdr:rowOff>389282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9239250"/>
              <a:ext cx="390525" cy="2749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23</xdr:row>
          <xdr:rowOff>95250</xdr:rowOff>
        </xdr:from>
        <xdr:to>
          <xdr:col>0</xdr:col>
          <xdr:colOff>685800</xdr:colOff>
          <xdr:row>23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681037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57150</xdr:rowOff>
        </xdr:from>
        <xdr:to>
          <xdr:col>2</xdr:col>
          <xdr:colOff>552450</xdr:colOff>
          <xdr:row>30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957262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264795</xdr:colOff>
      <xdr:row>33</xdr:row>
      <xdr:rowOff>180340</xdr:rowOff>
    </xdr:from>
    <xdr:to>
      <xdr:col>6</xdr:col>
      <xdr:colOff>598170</xdr:colOff>
      <xdr:row>34</xdr:row>
      <xdr:rowOff>79375</xdr:rowOff>
    </xdr:to>
    <xdr:pic>
      <xdr:nvPicPr>
        <xdr:cNvPr id="2" name="图片 2" descr="汪凯电子签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60470" y="11267440"/>
          <a:ext cx="933450" cy="527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19049</xdr:colOff>
      <xdr:row>20</xdr:row>
      <xdr:rowOff>28575</xdr:rowOff>
    </xdr:from>
    <xdr:to>
      <xdr:col>11</xdr:col>
      <xdr:colOff>400050</xdr:colOff>
      <xdr:row>31</xdr:row>
      <xdr:rowOff>104775</xdr:rowOff>
    </xdr:to>
    <xdr:graphicFrame>
      <xdr:nvGraphicFramePr>
        <xdr:cNvPr id="11" name="图表 10"/>
        <xdr:cNvGraphicFramePr/>
      </xdr:nvGraphicFramePr>
      <xdr:xfrm>
        <a:off x="18415" y="4168140"/>
        <a:ext cx="7925435" cy="2276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</xdr:colOff>
      <xdr:row>3</xdr:row>
      <xdr:rowOff>28575</xdr:rowOff>
    </xdr:from>
    <xdr:to>
      <xdr:col>11</xdr:col>
      <xdr:colOff>406400</xdr:colOff>
      <xdr:row>17</xdr:row>
      <xdr:rowOff>1905</xdr:rowOff>
    </xdr:to>
    <xdr:graphicFrame>
      <xdr:nvGraphicFramePr>
        <xdr:cNvPr id="7" name="图表 6"/>
        <xdr:cNvGraphicFramePr/>
      </xdr:nvGraphicFramePr>
      <xdr:xfrm>
        <a:off x="64770" y="1076325"/>
        <a:ext cx="7885430" cy="26523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519430</xdr:colOff>
      <xdr:row>7</xdr:row>
      <xdr:rowOff>71755</xdr:rowOff>
    </xdr:from>
    <xdr:to>
      <xdr:col>11</xdr:col>
      <xdr:colOff>376555</xdr:colOff>
      <xdr:row>7</xdr:row>
      <xdr:rowOff>71755</xdr:rowOff>
    </xdr:to>
    <xdr:sp>
      <xdr:nvSpPr>
        <xdr:cNvPr id="20612" name="Line 132"/>
        <xdr:cNvSpPr>
          <a:spLocks noChangeShapeType="1"/>
        </xdr:cNvSpPr>
      </xdr:nvSpPr>
      <xdr:spPr>
        <a:xfrm>
          <a:off x="519430" y="191960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509905</xdr:colOff>
      <xdr:row>12</xdr:row>
      <xdr:rowOff>147955</xdr:rowOff>
    </xdr:from>
    <xdr:to>
      <xdr:col>11</xdr:col>
      <xdr:colOff>357505</xdr:colOff>
      <xdr:row>12</xdr:row>
      <xdr:rowOff>147955</xdr:rowOff>
    </xdr:to>
    <xdr:sp>
      <xdr:nvSpPr>
        <xdr:cNvPr id="20613" name="Line 133"/>
        <xdr:cNvSpPr>
          <a:spLocks noChangeShapeType="1"/>
        </xdr:cNvSpPr>
      </xdr:nvSpPr>
      <xdr:spPr>
        <a:xfrm>
          <a:off x="509905" y="298640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509905</xdr:colOff>
      <xdr:row>10</xdr:row>
      <xdr:rowOff>12065</xdr:rowOff>
    </xdr:from>
    <xdr:to>
      <xdr:col>11</xdr:col>
      <xdr:colOff>395605</xdr:colOff>
      <xdr:row>10</xdr:row>
      <xdr:rowOff>12065</xdr:rowOff>
    </xdr:to>
    <xdr:sp>
      <xdr:nvSpPr>
        <xdr:cNvPr id="20614" name="Line 134"/>
        <xdr:cNvSpPr>
          <a:spLocks noChangeShapeType="1"/>
        </xdr:cNvSpPr>
      </xdr:nvSpPr>
      <xdr:spPr>
        <a:xfrm>
          <a:off x="509905" y="245999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467995</xdr:colOff>
      <xdr:row>22</xdr:row>
      <xdr:rowOff>131445</xdr:rowOff>
    </xdr:from>
    <xdr:to>
      <xdr:col>11</xdr:col>
      <xdr:colOff>325120</xdr:colOff>
      <xdr:row>22</xdr:row>
      <xdr:rowOff>131445</xdr:rowOff>
    </xdr:to>
    <xdr:sp>
      <xdr:nvSpPr>
        <xdr:cNvPr id="9" name="Line 132"/>
        <xdr:cNvSpPr>
          <a:spLocks noChangeShapeType="1"/>
        </xdr:cNvSpPr>
      </xdr:nvSpPr>
      <xdr:spPr>
        <a:xfrm>
          <a:off x="467995" y="467106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429895</xdr:colOff>
      <xdr:row>26</xdr:row>
      <xdr:rowOff>99060</xdr:rowOff>
    </xdr:from>
    <xdr:to>
      <xdr:col>11</xdr:col>
      <xdr:colOff>315595</xdr:colOff>
      <xdr:row>26</xdr:row>
      <xdr:rowOff>99060</xdr:rowOff>
    </xdr:to>
    <xdr:sp>
      <xdr:nvSpPr>
        <xdr:cNvPr id="10" name="Line 134"/>
        <xdr:cNvSpPr>
          <a:spLocks noChangeShapeType="1"/>
        </xdr:cNvSpPr>
      </xdr:nvSpPr>
      <xdr:spPr>
        <a:xfrm>
          <a:off x="429895" y="543877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34"/>
  <sheetViews>
    <sheetView zoomScale="115" zoomScaleNormal="115" topLeftCell="A25" workbookViewId="0">
      <selection activeCell="A19" sqref="A19"/>
    </sheetView>
  </sheetViews>
  <sheetFormatPr defaultColWidth="9" defaultRowHeight="15.75"/>
  <cols>
    <col min="1" max="1" width="10" style="1" customWidth="1"/>
    <col min="2" max="2" width="10.25" style="1" customWidth="1"/>
    <col min="3" max="3" width="7.875" style="1" customWidth="1"/>
    <col min="4" max="4" width="9.875" style="1" customWidth="1"/>
    <col min="5" max="7" width="7.875" style="1" customWidth="1"/>
    <col min="8" max="8" width="9.375" style="1" customWidth="1"/>
    <col min="9" max="9" width="7.875" style="1" customWidth="1"/>
    <col min="10" max="16384" width="9" style="1"/>
  </cols>
  <sheetData>
    <row r="1" ht="21.75" customHeight="1" spans="1:9">
      <c r="A1" s="12"/>
      <c r="B1" s="12"/>
      <c r="C1" s="12"/>
      <c r="D1" s="12"/>
      <c r="E1" s="12"/>
      <c r="F1" s="12"/>
      <c r="G1" s="12"/>
      <c r="H1" s="12"/>
      <c r="I1" s="12"/>
    </row>
    <row r="2" ht="29.25" customHeight="1" spans="1:9">
      <c r="A2" s="13" t="s">
        <v>0</v>
      </c>
      <c r="B2" s="14"/>
      <c r="C2" s="14"/>
      <c r="D2" s="14"/>
      <c r="E2" s="14"/>
      <c r="F2" s="14"/>
      <c r="G2" s="14"/>
      <c r="H2" s="14"/>
      <c r="I2" s="14"/>
    </row>
    <row r="3" ht="24" customHeight="1" spans="1:9">
      <c r="A3" s="15" t="s">
        <v>1</v>
      </c>
      <c r="B3" s="15"/>
      <c r="C3" s="15"/>
      <c r="D3" s="15"/>
      <c r="E3" s="15"/>
      <c r="F3" s="16"/>
      <c r="G3" s="17"/>
      <c r="H3" s="17"/>
      <c r="I3" s="17"/>
    </row>
    <row r="4" ht="24" customHeight="1" spans="1:9">
      <c r="A4" s="15" t="s">
        <v>2</v>
      </c>
      <c r="B4" s="15"/>
      <c r="C4" s="15"/>
      <c r="D4" s="15"/>
      <c r="E4" s="15"/>
      <c r="F4" s="15"/>
      <c r="G4" s="15"/>
      <c r="H4" s="15"/>
      <c r="I4" s="15"/>
    </row>
    <row r="5" ht="24" customHeight="1" spans="1:9">
      <c r="A5" s="18" t="s">
        <v>3</v>
      </c>
      <c r="B5" s="15"/>
      <c r="C5" s="15"/>
      <c r="D5" s="15"/>
      <c r="E5" s="15"/>
      <c r="F5" s="15"/>
      <c r="G5" s="15"/>
      <c r="H5" s="15"/>
      <c r="I5" s="15"/>
    </row>
    <row r="6" ht="24" customHeight="1" spans="1:9">
      <c r="A6" s="19" t="s">
        <v>4</v>
      </c>
      <c r="B6" s="19"/>
      <c r="C6" s="19"/>
      <c r="D6" s="19"/>
      <c r="E6" s="19"/>
      <c r="F6" s="19"/>
      <c r="G6" s="19"/>
      <c r="H6" s="19"/>
      <c r="I6" s="19"/>
    </row>
    <row r="7" ht="23.25" customHeight="1" spans="1:9">
      <c r="A7" s="20" t="s">
        <v>5</v>
      </c>
      <c r="B7" s="21" t="s">
        <v>6</v>
      </c>
      <c r="C7" s="21" t="s">
        <v>7</v>
      </c>
      <c r="D7" s="21"/>
      <c r="E7" s="21"/>
      <c r="F7" s="21"/>
      <c r="G7" s="21"/>
      <c r="H7" s="22"/>
      <c r="I7" s="65" t="s">
        <v>8</v>
      </c>
    </row>
    <row r="8" ht="21.95" customHeight="1" spans="1:9">
      <c r="A8" s="23"/>
      <c r="B8" s="24" t="s">
        <v>9</v>
      </c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6"/>
      <c r="I8" s="66"/>
    </row>
    <row r="9" s="7" customFormat="1" ht="21.95" customHeight="1" spans="1:12">
      <c r="A9" s="27">
        <v>1</v>
      </c>
      <c r="B9" s="28" t="s">
        <v>15</v>
      </c>
      <c r="C9" s="29">
        <v>436.4</v>
      </c>
      <c r="D9" s="29">
        <v>436.6</v>
      </c>
      <c r="E9" s="29">
        <v>436.5</v>
      </c>
      <c r="F9" s="29">
        <v>436.3</v>
      </c>
      <c r="G9" s="29">
        <v>436.5</v>
      </c>
      <c r="H9" s="30">
        <f t="shared" ref="H9:H19" si="0">SUM(C9:G9)/5</f>
        <v>436.46</v>
      </c>
      <c r="I9" s="67">
        <f t="shared" ref="I9:I19" si="1">MAX(C9:G9)-MIN(C9:G9)</f>
        <v>0.300000000000011</v>
      </c>
      <c r="K9" s="68" t="s">
        <v>16</v>
      </c>
      <c r="L9" s="69" t="s">
        <v>17</v>
      </c>
    </row>
    <row r="10" s="7" customFormat="1" ht="21.95" customHeight="1" spans="1:12">
      <c r="A10" s="27">
        <v>2</v>
      </c>
      <c r="B10" s="28" t="s">
        <v>18</v>
      </c>
      <c r="C10" s="29">
        <v>436.4</v>
      </c>
      <c r="D10" s="29">
        <v>436.4</v>
      </c>
      <c r="E10" s="29">
        <v>436.5</v>
      </c>
      <c r="F10" s="29">
        <v>436.4</v>
      </c>
      <c r="G10" s="29">
        <v>436.4</v>
      </c>
      <c r="H10" s="30">
        <f t="shared" si="0"/>
        <v>436.42</v>
      </c>
      <c r="I10" s="67">
        <f t="shared" si="1"/>
        <v>0.100000000000023</v>
      </c>
      <c r="K10" s="68"/>
      <c r="L10" s="69"/>
    </row>
    <row r="11" s="7" customFormat="1" ht="21.95" customHeight="1" spans="1:12">
      <c r="A11" s="27">
        <v>3</v>
      </c>
      <c r="B11" s="28" t="s">
        <v>19</v>
      </c>
      <c r="C11" s="29">
        <v>436.2</v>
      </c>
      <c r="D11" s="29">
        <v>436.2</v>
      </c>
      <c r="E11" s="29">
        <v>436.5</v>
      </c>
      <c r="F11" s="29">
        <v>436.2</v>
      </c>
      <c r="G11" s="29">
        <v>436.3</v>
      </c>
      <c r="H11" s="30">
        <f t="shared" si="0"/>
        <v>436.28</v>
      </c>
      <c r="I11" s="67">
        <f t="shared" si="1"/>
        <v>0.300000000000011</v>
      </c>
      <c r="K11" s="68"/>
      <c r="L11" s="69"/>
    </row>
    <row r="12" s="7" customFormat="1" ht="21.95" customHeight="1" spans="1:12">
      <c r="A12" s="27">
        <v>4</v>
      </c>
      <c r="B12" s="28" t="s">
        <v>20</v>
      </c>
      <c r="C12" s="29">
        <v>436.5</v>
      </c>
      <c r="D12" s="29">
        <v>436.4</v>
      </c>
      <c r="E12" s="29">
        <v>436.5</v>
      </c>
      <c r="F12" s="29">
        <v>436.2</v>
      </c>
      <c r="G12" s="29">
        <v>436.3</v>
      </c>
      <c r="H12" s="30">
        <f t="shared" si="0"/>
        <v>436.38</v>
      </c>
      <c r="I12" s="67">
        <f t="shared" si="1"/>
        <v>0.300000000000011</v>
      </c>
      <c r="K12" s="68" t="s">
        <v>21</v>
      </c>
      <c r="L12" s="69"/>
    </row>
    <row r="13" s="7" customFormat="1" ht="21.95" customHeight="1" spans="1:12">
      <c r="A13" s="27">
        <v>5</v>
      </c>
      <c r="B13" s="28" t="s">
        <v>22</v>
      </c>
      <c r="C13" s="29">
        <v>436.2</v>
      </c>
      <c r="D13" s="29">
        <v>436.3</v>
      </c>
      <c r="E13" s="29">
        <v>436.2</v>
      </c>
      <c r="F13" s="29">
        <v>436.4</v>
      </c>
      <c r="G13" s="29">
        <v>436.5</v>
      </c>
      <c r="H13" s="30">
        <f t="shared" si="0"/>
        <v>436.32</v>
      </c>
      <c r="I13" s="67">
        <f t="shared" si="1"/>
        <v>0.300000000000011</v>
      </c>
      <c r="K13" s="68"/>
      <c r="L13" s="70"/>
    </row>
    <row r="14" s="7" customFormat="1" ht="21.95" customHeight="1" spans="1:12">
      <c r="A14" s="27">
        <v>6</v>
      </c>
      <c r="B14" s="28" t="s">
        <v>23</v>
      </c>
      <c r="C14" s="29">
        <v>436.5</v>
      </c>
      <c r="D14" s="29">
        <v>436.3</v>
      </c>
      <c r="E14" s="29">
        <v>436.5</v>
      </c>
      <c r="F14" s="29">
        <v>436.5</v>
      </c>
      <c r="G14" s="29">
        <v>436.4</v>
      </c>
      <c r="H14" s="30">
        <f t="shared" si="0"/>
        <v>436.44</v>
      </c>
      <c r="I14" s="67">
        <f t="shared" si="1"/>
        <v>0.199999999999989</v>
      </c>
      <c r="K14" s="68"/>
      <c r="L14" s="69"/>
    </row>
    <row r="15" s="7" customFormat="1" ht="21.95" customHeight="1" spans="1:12">
      <c r="A15" s="27">
        <v>7</v>
      </c>
      <c r="B15" s="28" t="s">
        <v>24</v>
      </c>
      <c r="C15" s="29">
        <v>436.2</v>
      </c>
      <c r="D15" s="29">
        <v>436.2</v>
      </c>
      <c r="E15" s="29">
        <v>436.3</v>
      </c>
      <c r="F15" s="29">
        <v>436.2</v>
      </c>
      <c r="G15" s="29">
        <v>436.3</v>
      </c>
      <c r="H15" s="30">
        <f t="shared" si="0"/>
        <v>436.24</v>
      </c>
      <c r="I15" s="67">
        <f t="shared" si="1"/>
        <v>0.100000000000023</v>
      </c>
      <c r="K15" s="68"/>
      <c r="L15" s="69"/>
    </row>
    <row r="16" s="7" customFormat="1" ht="21.95" customHeight="1" spans="1:12">
      <c r="A16" s="27">
        <v>8</v>
      </c>
      <c r="B16" s="28" t="s">
        <v>25</v>
      </c>
      <c r="C16" s="29">
        <v>436.1</v>
      </c>
      <c r="D16" s="29">
        <v>436.4</v>
      </c>
      <c r="E16" s="29">
        <v>436.2</v>
      </c>
      <c r="F16" s="29">
        <v>436.4</v>
      </c>
      <c r="G16" s="29">
        <v>436.5</v>
      </c>
      <c r="H16" s="30">
        <f t="shared" si="0"/>
        <v>436.32</v>
      </c>
      <c r="I16" s="67">
        <f t="shared" si="1"/>
        <v>0.399999999999977</v>
      </c>
      <c r="K16" s="68"/>
      <c r="L16" s="69"/>
    </row>
    <row r="17" s="7" customFormat="1" ht="21.95" customHeight="1" spans="1:12">
      <c r="A17" s="27">
        <v>9</v>
      </c>
      <c r="B17" s="28" t="s">
        <v>26</v>
      </c>
      <c r="C17" s="29">
        <v>436.5</v>
      </c>
      <c r="D17" s="29">
        <v>436.4</v>
      </c>
      <c r="E17" s="29">
        <v>436.3</v>
      </c>
      <c r="F17" s="29">
        <v>436.1</v>
      </c>
      <c r="G17" s="29">
        <v>436.4</v>
      </c>
      <c r="H17" s="30">
        <f t="shared" si="0"/>
        <v>436.34</v>
      </c>
      <c r="I17" s="67">
        <f t="shared" si="1"/>
        <v>0.399999999999977</v>
      </c>
      <c r="K17" s="68"/>
      <c r="L17" s="69"/>
    </row>
    <row r="18" s="7" customFormat="1" ht="21.95" customHeight="1" spans="1:12">
      <c r="A18" s="27">
        <v>10</v>
      </c>
      <c r="B18" s="28" t="s">
        <v>27</v>
      </c>
      <c r="C18" s="29">
        <v>436.3</v>
      </c>
      <c r="D18" s="29">
        <v>436.5</v>
      </c>
      <c r="E18" s="29">
        <v>436.5</v>
      </c>
      <c r="F18" s="29">
        <v>436.4</v>
      </c>
      <c r="G18" s="29">
        <v>436.5</v>
      </c>
      <c r="H18" s="30">
        <f t="shared" si="0"/>
        <v>436.44</v>
      </c>
      <c r="I18" s="67">
        <f t="shared" si="1"/>
        <v>0.199999999999989</v>
      </c>
      <c r="K18" s="68"/>
      <c r="L18" s="69"/>
    </row>
    <row r="19" s="7" customFormat="1" ht="21.95" customHeight="1" spans="1:12">
      <c r="A19" s="27">
        <v>11</v>
      </c>
      <c r="B19" s="31" t="s">
        <v>28</v>
      </c>
      <c r="C19" s="32">
        <v>436.3</v>
      </c>
      <c r="D19" s="32">
        <v>436.5</v>
      </c>
      <c r="E19" s="32">
        <v>436.5</v>
      </c>
      <c r="F19" s="29">
        <v>436.5</v>
      </c>
      <c r="G19" s="29">
        <v>436.4</v>
      </c>
      <c r="H19" s="30">
        <f t="shared" si="0"/>
        <v>436.44</v>
      </c>
      <c r="I19" s="67">
        <f t="shared" si="1"/>
        <v>0.199999999999989</v>
      </c>
      <c r="K19" s="68"/>
      <c r="L19" s="69"/>
    </row>
    <row r="20" s="7" customFormat="1" ht="21.95" customHeight="1" spans="1:12">
      <c r="A20" s="33"/>
      <c r="B20" s="31"/>
      <c r="C20" s="33"/>
      <c r="D20" s="33"/>
      <c r="E20" s="33"/>
      <c r="F20" s="33"/>
      <c r="G20" s="33"/>
      <c r="H20" s="34"/>
      <c r="I20" s="71"/>
      <c r="K20" s="68"/>
      <c r="L20" s="69"/>
    </row>
    <row r="21" s="7" customFormat="1" ht="21.95" customHeight="1" spans="1:12">
      <c r="A21" s="33"/>
      <c r="B21" s="31"/>
      <c r="C21" s="33"/>
      <c r="D21" s="33"/>
      <c r="E21" s="33"/>
      <c r="F21" s="33"/>
      <c r="G21" s="33"/>
      <c r="H21" s="34"/>
      <c r="I21" s="72"/>
      <c r="K21" s="68"/>
      <c r="L21" s="69"/>
    </row>
    <row r="22" s="7" customFormat="1" ht="21.95" customHeight="1" spans="1:9">
      <c r="A22" s="35"/>
      <c r="B22" s="36">
        <f>AVERAGE(H9:H19)</f>
        <v>436.370909090909</v>
      </c>
      <c r="C22" s="37"/>
      <c r="D22" s="37"/>
      <c r="E22" s="37"/>
      <c r="F22" s="38"/>
      <c r="G22" s="39">
        <f>AVERAGE(I9:I19)</f>
        <v>0.254545454545456</v>
      </c>
      <c r="H22" s="40"/>
      <c r="I22" s="73"/>
    </row>
    <row r="23" s="7" customFormat="1" ht="29.25" customHeight="1" spans="1:9">
      <c r="A23" s="41" t="s">
        <v>29</v>
      </c>
      <c r="B23" s="42"/>
      <c r="C23" s="43" t="s">
        <v>30</v>
      </c>
      <c r="D23" s="44">
        <v>0.577</v>
      </c>
      <c r="E23" s="43" t="s">
        <v>31</v>
      </c>
      <c r="F23" s="44">
        <v>2.115</v>
      </c>
      <c r="G23" s="43" t="s">
        <v>32</v>
      </c>
      <c r="H23" s="75" t="s">
        <v>33</v>
      </c>
      <c r="I23" s="74"/>
    </row>
    <row r="24" ht="37.5" customHeight="1" spans="1:9">
      <c r="A24" s="45"/>
      <c r="B24" s="46" t="s">
        <v>34</v>
      </c>
      <c r="C24" s="47"/>
      <c r="D24" s="7"/>
      <c r="E24" s="7"/>
      <c r="F24" s="7"/>
      <c r="G24" s="7"/>
      <c r="H24" s="7"/>
      <c r="I24" s="7"/>
    </row>
    <row r="25" ht="23.25" customHeight="1" spans="1:9">
      <c r="A25" s="48" t="s">
        <v>35</v>
      </c>
      <c r="B25" s="49" t="s">
        <v>36</v>
      </c>
      <c r="C25" s="50"/>
      <c r="D25" s="8">
        <f>SUM(B22)</f>
        <v>436.370909090909</v>
      </c>
      <c r="E25" s="51"/>
      <c r="F25" s="7"/>
      <c r="G25" s="7"/>
      <c r="H25" s="7"/>
      <c r="I25" s="7"/>
    </row>
    <row r="26" ht="36.75" customHeight="1" spans="1:9">
      <c r="A26" s="48" t="s">
        <v>37</v>
      </c>
      <c r="B26" s="49" t="s">
        <v>38</v>
      </c>
      <c r="C26" s="50"/>
      <c r="D26" s="52">
        <f>SUM(D25+D23*G22)</f>
        <v>436.517781818182</v>
      </c>
      <c r="E26" s="51"/>
      <c r="F26" s="53"/>
      <c r="G26" s="53"/>
      <c r="H26" s="54"/>
      <c r="I26" s="54"/>
    </row>
    <row r="27" ht="27" customHeight="1" spans="1:9">
      <c r="A27" s="48" t="s">
        <v>39</v>
      </c>
      <c r="B27" s="49" t="s">
        <v>40</v>
      </c>
      <c r="D27" s="52">
        <f>SUM(B22-D23*G22)</f>
        <v>436.224036363636</v>
      </c>
      <c r="E27" s="51"/>
      <c r="F27" s="55"/>
      <c r="G27" s="55"/>
      <c r="H27" s="55"/>
      <c r="I27" s="7"/>
    </row>
    <row r="28" ht="39.75" customHeight="1" spans="1:9">
      <c r="A28" s="56" t="s">
        <v>8</v>
      </c>
      <c r="B28" s="57" t="s">
        <v>34</v>
      </c>
      <c r="D28" s="58"/>
      <c r="E28" s="7"/>
      <c r="F28" s="7"/>
      <c r="G28" s="7"/>
      <c r="H28" s="7"/>
      <c r="I28" s="7"/>
    </row>
    <row r="29" ht="25.5" customHeight="1" spans="1:9">
      <c r="A29" s="59" t="s">
        <v>41</v>
      </c>
      <c r="B29" s="60" t="s">
        <v>42</v>
      </c>
      <c r="D29" s="61">
        <f>SUM(G22)</f>
        <v>0.254545454545456</v>
      </c>
      <c r="E29" s="51"/>
      <c r="F29" s="7"/>
      <c r="G29" s="7"/>
      <c r="H29" s="7"/>
      <c r="I29" s="7"/>
    </row>
    <row r="30" ht="30.75" customHeight="1" spans="1:9">
      <c r="A30" s="48" t="s">
        <v>37</v>
      </c>
      <c r="B30" s="49" t="s">
        <v>38</v>
      </c>
      <c r="D30" s="61">
        <f>SUM(F23*G22)</f>
        <v>0.538363636363639</v>
      </c>
      <c r="E30" s="51"/>
      <c r="F30" s="39"/>
      <c r="G30" s="7"/>
      <c r="H30" s="54"/>
      <c r="I30" s="54"/>
    </row>
    <row r="31" ht="29.25" customHeight="1" spans="1:9">
      <c r="A31" s="48" t="s">
        <v>39</v>
      </c>
      <c r="B31" s="49" t="s">
        <v>40</v>
      </c>
      <c r="D31" s="76" t="s">
        <v>33</v>
      </c>
      <c r="E31" s="51"/>
      <c r="F31" s="7"/>
      <c r="G31" s="7"/>
      <c r="H31" s="54"/>
      <c r="I31" s="54"/>
    </row>
    <row r="32" ht="48" customHeight="1" spans="1:9">
      <c r="A32" s="62" t="s">
        <v>43</v>
      </c>
      <c r="B32" s="11"/>
      <c r="C32" s="11"/>
      <c r="D32" s="11"/>
      <c r="E32" s="11"/>
      <c r="F32" s="11"/>
      <c r="G32" s="11"/>
      <c r="H32" s="11"/>
      <c r="I32" s="11"/>
    </row>
    <row r="33" ht="46.5" customHeight="1" spans="1:9">
      <c r="A33" s="63" t="s">
        <v>44</v>
      </c>
      <c r="B33" s="63"/>
      <c r="C33" s="63"/>
      <c r="D33" s="63"/>
      <c r="E33" s="63"/>
      <c r="F33" s="63"/>
      <c r="G33" s="63"/>
      <c r="H33" s="63"/>
      <c r="I33" s="63"/>
    </row>
    <row r="34" ht="49.5" customHeight="1" spans="2:9">
      <c r="B34" s="64" t="s">
        <v>45</v>
      </c>
      <c r="C34" s="64"/>
      <c r="D34" s="64"/>
      <c r="E34" s="64"/>
      <c r="F34" s="64"/>
      <c r="G34" s="64"/>
      <c r="H34" s="64"/>
      <c r="I34" s="64"/>
    </row>
  </sheetData>
  <mergeCells count="18">
    <mergeCell ref="A1:I1"/>
    <mergeCell ref="A2:I2"/>
    <mergeCell ref="A3:F3"/>
    <mergeCell ref="A4:I4"/>
    <mergeCell ref="A5:I5"/>
    <mergeCell ref="A6:I6"/>
    <mergeCell ref="C7:G7"/>
    <mergeCell ref="A23:B23"/>
    <mergeCell ref="B24:C24"/>
    <mergeCell ref="H26:I26"/>
    <mergeCell ref="H30:I30"/>
    <mergeCell ref="H31:I31"/>
    <mergeCell ref="A32:I32"/>
    <mergeCell ref="A33:I33"/>
    <mergeCell ref="B34:I34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438150</xdr:colOff>
                <xdr:row>7</xdr:row>
                <xdr:rowOff>95250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21</xdr:row>
                <xdr:rowOff>0</xdr:rowOff>
              </from>
              <to>
                <xdr:col>0</xdr:col>
                <xdr:colOff>733425</xdr:colOff>
                <xdr:row>22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24</xdr:row>
                <xdr:rowOff>19050</xdr:rowOff>
              </from>
              <to>
                <xdr:col>2</xdr:col>
                <xdr:colOff>390525</xdr:colOff>
                <xdr:row>25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25</xdr:row>
                <xdr:rowOff>95250</xdr:rowOff>
              </from>
              <to>
                <xdr:col>3</xdr:col>
                <xdr:colOff>19050</xdr:colOff>
                <xdr:row>25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26</xdr:row>
                <xdr:rowOff>47625</xdr:rowOff>
              </from>
              <to>
                <xdr:col>3</xdr:col>
                <xdr:colOff>19050</xdr:colOff>
                <xdr:row>27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29</xdr:row>
                <xdr:rowOff>114300</xdr:rowOff>
              </from>
              <to>
                <xdr:col>2</xdr:col>
                <xdr:colOff>428625</xdr:colOff>
                <xdr:row>29</xdr:row>
                <xdr:rowOff>389255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23</xdr:row>
                <xdr:rowOff>95250</xdr:rowOff>
              </from>
              <to>
                <xdr:col>0</xdr:col>
                <xdr:colOff>685800</xdr:colOff>
                <xdr:row>23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30</xdr:row>
                <xdr:rowOff>57150</xdr:rowOff>
              </from>
              <to>
                <xdr:col>2</xdr:col>
                <xdr:colOff>552450</xdr:colOff>
                <xdr:row>30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tabSelected="1" topLeftCell="A4" workbookViewId="0">
      <selection activeCell="T15" sqref="T15"/>
    </sheetView>
  </sheetViews>
  <sheetFormatPr defaultColWidth="9" defaultRowHeight="15.75"/>
  <cols>
    <col min="12" max="12" width="6.125" customWidth="1"/>
    <col min="13" max="13" width="5.375" customWidth="1"/>
    <col min="14" max="14" width="10.375" customWidth="1"/>
  </cols>
  <sheetData>
    <row r="1" ht="27.7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4"/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</row>
    <row r="5" spans="13:13">
      <c r="M5" s="7"/>
    </row>
    <row r="8" spans="13:14">
      <c r="M8" s="7" t="s">
        <v>38</v>
      </c>
      <c r="N8" s="8">
        <f>'1A'!D26</f>
        <v>436.517781818182</v>
      </c>
    </row>
    <row r="9" spans="13:14">
      <c r="M9" s="7"/>
      <c r="N9" s="9"/>
    </row>
    <row r="11" ht="15" customHeight="1" spans="13:14">
      <c r="M11" s="10" t="s">
        <v>42</v>
      </c>
      <c r="N11" s="9">
        <f>'1A'!D25</f>
        <v>436.370909090909</v>
      </c>
    </row>
    <row r="12" spans="14:14">
      <c r="N12" s="9"/>
    </row>
    <row r="13" spans="14:14">
      <c r="N13" s="9"/>
    </row>
    <row r="14" spans="13:14">
      <c r="M14" s="7" t="s">
        <v>40</v>
      </c>
      <c r="N14" s="9">
        <f>'1A'!D27</f>
        <v>436.224036363636</v>
      </c>
    </row>
    <row r="15" spans="13:13">
      <c r="M15" s="7"/>
    </row>
    <row r="17" ht="6.95" customHeight="1" spans="5:13">
      <c r="E17" s="5"/>
      <c r="F17" s="6"/>
      <c r="G17" s="6"/>
      <c r="H17" s="6"/>
      <c r="I17" s="6"/>
      <c r="M17" s="1"/>
    </row>
    <row r="19" ht="8.1" customHeight="1"/>
    <row r="20" ht="8.65" customHeight="1"/>
    <row r="22" spans="14:14">
      <c r="N22" s="9"/>
    </row>
    <row r="23" spans="13:14">
      <c r="M23" s="7" t="s">
        <v>38</v>
      </c>
      <c r="N23" s="9">
        <f>'1A'!D30</f>
        <v>0.538363636363639</v>
      </c>
    </row>
    <row r="25" spans="13:13">
      <c r="M25" s="1"/>
    </row>
    <row r="26" spans="13:14">
      <c r="M26" s="11" t="s">
        <v>42</v>
      </c>
      <c r="N26" s="9">
        <f>'1A'!D29</f>
        <v>0.254545454545456</v>
      </c>
    </row>
  </sheetData>
  <mergeCells count="4">
    <mergeCell ref="A1:M1"/>
    <mergeCell ref="A2:M2"/>
    <mergeCell ref="E3:H3"/>
    <mergeCell ref="E17:I17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WPS_1601433895</cp:lastModifiedBy>
  <dcterms:created xsi:type="dcterms:W3CDTF">1996-12-17T01:32:00Z</dcterms:created>
  <cp:lastPrinted>2021-10-26T01:25:00Z</cp:lastPrinted>
  <dcterms:modified xsi:type="dcterms:W3CDTF">2021-10-26T02:37:41Z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CD8922D8F66D49479F6D09419F0B9417</vt:lpwstr>
  </property>
</Properties>
</file>