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6450" windowHeight="8160"/>
  </bookViews>
  <sheets>
    <sheet name="天工 (2)" sheetId="9" r:id="rId1"/>
  </sheets>
  <definedNames>
    <definedName name="_GoA1">_GoA1</definedName>
    <definedName name="Capture.Capture">Capture.Capture</definedName>
  </definedNames>
  <calcPr calcId="144525"/>
</workbook>
</file>

<file path=xl/calcChain.xml><?xml version="1.0" encoding="utf-8"?>
<calcChain xmlns="http://schemas.openxmlformats.org/spreadsheetml/2006/main">
  <c r="N25" i="9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G18"/>
  <c r="G17"/>
  <c r="G16"/>
  <c r="C16"/>
  <c r="G15"/>
  <c r="C15"/>
  <c r="J13"/>
  <c r="I13"/>
  <c r="H13"/>
  <c r="G13"/>
  <c r="F13"/>
  <c r="E13"/>
  <c r="D13"/>
  <c r="C13"/>
  <c r="J12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<sst xmlns="http://schemas.openxmlformats.org/spreadsheetml/2006/main" count="53" uniqueCount="39">
  <si>
    <t>测量过程监视统计表及监视控制图（麻花钻外径尺寸检测）</t>
  </si>
  <si>
    <t>量具名称：</t>
  </si>
  <si>
    <t>外径千分尺</t>
  </si>
  <si>
    <t xml:space="preserve">基准件名称: </t>
  </si>
  <si>
    <t>标准量块</t>
  </si>
  <si>
    <t xml:space="preserve"> </t>
  </si>
  <si>
    <t>量具规格：</t>
  </si>
  <si>
    <t>0-25mm</t>
  </si>
  <si>
    <t>测量参数:</t>
  </si>
  <si>
    <t>5.120mm</t>
  </si>
  <si>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期：</t>
    </r>
  </si>
  <si>
    <r>
      <rPr>
        <sz val="10"/>
        <rFont val="宋体"/>
        <charset val="134"/>
      </rPr>
      <t>时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间：</t>
    </r>
  </si>
  <si>
    <t>检测员：</t>
  </si>
  <si>
    <t>刘永栋</t>
  </si>
  <si>
    <r>
      <rPr>
        <sz val="10"/>
        <rFont val="宋体"/>
        <charset val="134"/>
      </rPr>
      <t>测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量</t>
    </r>
    <r>
      <rPr>
        <sz val="10"/>
        <rFont val="Times New Roman"/>
        <family val="1"/>
      </rPr>
      <t xml:space="preserve">        </t>
    </r>
    <r>
      <rPr>
        <sz val="10"/>
        <rFont val="宋体"/>
        <charset val="134"/>
      </rPr>
      <t>值</t>
    </r>
    <r>
      <rPr>
        <sz val="10"/>
        <rFont val="Times New Roman"/>
        <family val="1"/>
      </rPr>
      <t>(m)</t>
    </r>
  </si>
  <si>
    <r>
      <rPr>
        <sz val="9"/>
        <rFont val="宋体"/>
        <charset val="134"/>
      </rPr>
      <t>平均值</t>
    </r>
    <r>
      <rPr>
        <sz val="9"/>
        <rFont val="Times New Roman"/>
        <family val="1"/>
      </rPr>
      <t>(X)</t>
    </r>
  </si>
  <si>
    <r>
      <rPr>
        <sz val="9"/>
        <rFont val="宋体"/>
        <charset val="134"/>
      </rPr>
      <t>（</t>
    </r>
    <r>
      <rPr>
        <sz val="9"/>
        <rFont val="Times New Roman"/>
        <family val="1"/>
      </rPr>
      <t>R)</t>
    </r>
  </si>
  <si>
    <t>X</t>
  </si>
  <si>
    <r>
      <rPr>
        <sz val="9"/>
        <rFont val="Times New Roman"/>
        <family val="1"/>
      </rPr>
      <t>UCLx=X+A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</si>
  <si>
    <t>A2</t>
  </si>
  <si>
    <r>
      <rPr>
        <sz val="9"/>
        <rFont val="宋体"/>
        <charset val="134"/>
      </rPr>
      <t xml:space="preserve">注：
</t>
    </r>
    <r>
      <rPr>
        <sz val="9"/>
        <rFont val="Times New Roman"/>
        <family val="1"/>
      </rPr>
      <t>1</t>
    </r>
    <r>
      <rPr>
        <sz val="9"/>
        <rFont val="宋体"/>
        <charset val="134"/>
      </rPr>
      <t xml:space="preserve">）每次测量数据不少于三个。
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）每组测量数据数量应统一。</t>
    </r>
  </si>
  <si>
    <t>R</t>
  </si>
  <si>
    <r>
      <rPr>
        <sz val="9"/>
        <rFont val="Times New Roman"/>
        <family val="1"/>
      </rPr>
      <t>LCLx=X-A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</si>
  <si>
    <t>D3</t>
  </si>
  <si>
    <t>UCLr=D4R</t>
  </si>
  <si>
    <t>D4</t>
  </si>
  <si>
    <t>LCLr=D3R</t>
  </si>
  <si>
    <r>
      <rPr>
        <sz val="9"/>
        <color indexed="10"/>
        <rFont val="Times New Roman"/>
        <family val="1"/>
      </rPr>
      <t>X</t>
    </r>
    <r>
      <rPr>
        <sz val="9"/>
        <color indexed="10"/>
        <rFont val="宋体"/>
        <charset val="134"/>
      </rPr>
      <t>均值</t>
    </r>
  </si>
  <si>
    <t>UCLx</t>
  </si>
  <si>
    <t>LCLx</t>
  </si>
  <si>
    <r>
      <rPr>
        <sz val="9"/>
        <color indexed="10"/>
        <rFont val="Times New Roman"/>
        <family val="1"/>
      </rPr>
      <t>R</t>
    </r>
    <r>
      <rPr>
        <sz val="9"/>
        <color indexed="10"/>
        <rFont val="宋体"/>
        <charset val="134"/>
      </rPr>
      <t>均值</t>
    </r>
  </si>
  <si>
    <t>UCLr</t>
  </si>
  <si>
    <t>LCLr</t>
  </si>
  <si>
    <t>由以上数据总得控制图</t>
  </si>
  <si>
    <r>
      <rPr>
        <sz val="10"/>
        <rFont val="宋体"/>
        <charset val="134"/>
      </rPr>
      <t>判</t>
    </r>
    <r>
      <rPr>
        <sz val="10"/>
        <rFont val="Times New Roman"/>
        <family val="1"/>
      </rPr>
      <t xml:space="preserve">      </t>
    </r>
  </si>
  <si>
    <r>
      <rPr>
        <sz val="10"/>
        <rFont val="宋体"/>
        <charset val="134"/>
      </rPr>
      <t>若所有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charset val="134"/>
      </rPr>
      <t>值均在管制上下限内则可接受</t>
    </r>
  </si>
  <si>
    <t>定</t>
  </si>
  <si>
    <r>
      <rPr>
        <sz val="10"/>
        <rFont val="宋体"/>
        <charset val="134"/>
      </rPr>
      <t>若有任何一个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charset val="134"/>
      </rPr>
      <t>值在管制上下限外则不可接受</t>
    </r>
    <r>
      <rPr>
        <sz val="10"/>
        <rFont val="Times New Roman"/>
        <family val="1"/>
      </rPr>
      <t xml:space="preserve">                                       </t>
    </r>
  </si>
  <si>
    <t>判定者：</t>
  </si>
</sst>
</file>

<file path=xl/styles.xml><?xml version="1.0" encoding="utf-8"?>
<styleSheet xmlns="http://schemas.openxmlformats.org/spreadsheetml/2006/main">
  <numFmts count="7">
    <numFmt numFmtId="176" formatCode="0.000"/>
    <numFmt numFmtId="177" formatCode="0.0000"/>
    <numFmt numFmtId="178" formatCode="0.000_);[Red]\(0.000\)"/>
    <numFmt numFmtId="179" formatCode="0.00000_);[Red]\(0.00000\)"/>
    <numFmt numFmtId="180" formatCode="m/d"/>
    <numFmt numFmtId="181" formatCode="0.00000;[Red]0.00000"/>
    <numFmt numFmtId="182" formatCode="0.000;[Red]0.000"/>
  </numFmts>
  <fonts count="16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9"/>
      <name val="Times New Roman"/>
      <family val="1"/>
    </font>
    <font>
      <sz val="9"/>
      <color indexed="10"/>
      <name val="宋体"/>
      <charset val="134"/>
    </font>
    <font>
      <sz val="9"/>
      <color indexed="17"/>
      <name val="Times New Roman"/>
      <family val="1"/>
    </font>
    <font>
      <sz val="9"/>
      <color indexed="10"/>
      <name val="Times New Roman"/>
      <family val="1"/>
    </font>
    <font>
      <sz val="9"/>
      <color indexed="48"/>
      <name val="Times New Roman"/>
      <family val="1"/>
    </font>
    <font>
      <sz val="10"/>
      <color rgb="FFFF0000"/>
      <name val="宋体"/>
      <charset val="134"/>
    </font>
    <font>
      <sz val="10"/>
      <name val="Arial"/>
      <family val="2"/>
    </font>
    <font>
      <vertAlign val="subscript"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0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20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/>
    </xf>
    <xf numFmtId="181" fontId="8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12" fillId="0" borderId="16" xfId="0" applyNumberFormat="1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179" fontId="11" fillId="0" borderId="16" xfId="0" applyNumberFormat="1" applyFont="1" applyBorder="1" applyAlignment="1">
      <alignment horizontal="center" vertical="center"/>
    </xf>
    <xf numFmtId="182" fontId="11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14" fillId="2" borderId="15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3">
    <dxf>
      <font>
        <b/>
        <i val="0"/>
        <color indexed="10"/>
      </font>
      <fill>
        <patternFill patternType="solid">
          <bgColor indexed="22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00"/>
              <a:t>均值控制图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9280079809028605E-2"/>
          <c:y val="4.887624435314402E-2"/>
          <c:w val="0.93744691868267604"/>
          <c:h val="0.79568467577081403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'天工 (2)'!$C$12:$N$12</c:f>
              <c:numCache>
                <c:formatCode>0.000</c:formatCode>
                <c:ptCount val="12"/>
                <c:pt idx="0">
                  <c:v>5.1214000000000004</c:v>
                </c:pt>
                <c:pt idx="1">
                  <c:v>5.1215999999999999</c:v>
                </c:pt>
                <c:pt idx="2">
                  <c:v>5.1201999999999996</c:v>
                </c:pt>
                <c:pt idx="3">
                  <c:v>5.1210000000000004</c:v>
                </c:pt>
                <c:pt idx="4">
                  <c:v>5.1219999999999999</c:v>
                </c:pt>
                <c:pt idx="5">
                  <c:v>5.1210000000000004</c:v>
                </c:pt>
                <c:pt idx="6">
                  <c:v>5.1188000000000002</c:v>
                </c:pt>
                <c:pt idx="7">
                  <c:v>5.1205999999999996</c:v>
                </c:pt>
              </c:numCache>
            </c:numRef>
          </c:val>
        </c:ser>
        <c:marker val="1"/>
        <c:axId val="136468736"/>
        <c:axId val="136482816"/>
      </c:lineChart>
      <c:catAx>
        <c:axId val="136468736"/>
        <c:scaling>
          <c:orientation val="minMax"/>
        </c:scaling>
        <c:axPos val="b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6482816"/>
        <c:crosses val="autoZero"/>
        <c:auto val="1"/>
        <c:lblAlgn val="ctr"/>
        <c:lblOffset val="100"/>
      </c:catAx>
      <c:valAx>
        <c:axId val="136482816"/>
        <c:scaling>
          <c:orientation val="minMax"/>
          <c:max val="5.1259999999999879"/>
          <c:min val="5.1169999999999982"/>
        </c:scaling>
        <c:axPos val="l"/>
        <c:majorGridlines/>
        <c:numFmt formatCode="0.0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6468736"/>
        <c:crosses val="autoZero"/>
        <c:crossBetween val="between"/>
        <c:majorUnit val="1.0000000000000005E-3"/>
      </c:valAx>
    </c:plotArea>
    <c:plotVisOnly val="1"/>
    <c:dispBlanksAs val="gap"/>
  </c:chart>
  <c:txPr>
    <a:bodyPr/>
    <a:lstStyle/>
    <a:p>
      <a:pPr>
        <a:defRPr lang="zh-CN"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00"/>
              <a:t>极差控制图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2766222825132922E-2"/>
          <c:y val="0.22034568849625505"/>
          <c:w val="0.933936711105392"/>
          <c:h val="0.616632737980923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'天工 (2)'!$C$13:$N$13</c:f>
              <c:numCache>
                <c:formatCode>0.0000</c:formatCode>
                <c:ptCount val="12"/>
                <c:pt idx="0">
                  <c:v>4.0000000000004502E-3</c:v>
                </c:pt>
                <c:pt idx="1">
                  <c:v>5.9999999999993401E-3</c:v>
                </c:pt>
                <c:pt idx="2">
                  <c:v>6.00000000000023E-3</c:v>
                </c:pt>
                <c:pt idx="3">
                  <c:v>4.9999999999998899E-3</c:v>
                </c:pt>
                <c:pt idx="4">
                  <c:v>4.9999999999998899E-3</c:v>
                </c:pt>
                <c:pt idx="5">
                  <c:v>4.9999999999998899E-3</c:v>
                </c:pt>
                <c:pt idx="6">
                  <c:v>4.0000000000004502E-3</c:v>
                </c:pt>
                <c:pt idx="7">
                  <c:v>3.0000000000001098E-3</c:v>
                </c:pt>
              </c:numCache>
            </c:numRef>
          </c:val>
        </c:ser>
        <c:marker val="1"/>
        <c:axId val="200576000"/>
        <c:axId val="200581888"/>
      </c:lineChart>
      <c:catAx>
        <c:axId val="200576000"/>
        <c:scaling>
          <c:orientation val="minMax"/>
        </c:scaling>
        <c:axPos val="b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581888"/>
        <c:crosses val="autoZero"/>
        <c:auto val="1"/>
        <c:lblAlgn val="ctr"/>
        <c:lblOffset val="100"/>
      </c:catAx>
      <c:valAx>
        <c:axId val="200581888"/>
        <c:scaling>
          <c:orientation val="minMax"/>
          <c:max val="1.6000000000000007E-2"/>
          <c:min val="0"/>
        </c:scaling>
        <c:axPos val="l"/>
        <c:majorGridlines/>
        <c:numFmt formatCode="0.00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576000"/>
        <c:crosses val="autoZero"/>
        <c:crossBetween val="between"/>
        <c:majorUnit val="4.0000000000000114E-3"/>
      </c:valAx>
    </c:plotArea>
    <c:plotVisOnly val="1"/>
    <c:dispBlanksAs val="gap"/>
  </c:chart>
  <c:txPr>
    <a:bodyPr/>
    <a:lstStyle/>
    <a:p>
      <a:pPr>
        <a:defRPr lang="zh-CN"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457200" y="2250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" name="Line 3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5" name="Line 4"/>
        <xdr:cNvSpPr>
          <a:spLocks noChangeShapeType="1"/>
        </xdr:cNvSpPr>
      </xdr:nvSpPr>
      <xdr:spPr>
        <a:xfrm>
          <a:off x="457200" y="30314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6" name="Line 5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7" name="Line 6"/>
        <xdr:cNvSpPr>
          <a:spLocks noChangeShapeType="1"/>
        </xdr:cNvSpPr>
      </xdr:nvSpPr>
      <xdr:spPr>
        <a:xfrm>
          <a:off x="3276600" y="30314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8" name="Line 7"/>
        <xdr:cNvSpPr>
          <a:spLocks noChangeShapeType="1"/>
        </xdr:cNvSpPr>
      </xdr:nvSpPr>
      <xdr:spPr>
        <a:xfrm>
          <a:off x="3505200" y="303149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9" name="Line 8"/>
        <xdr:cNvSpPr>
          <a:spLocks noChangeShapeType="1"/>
        </xdr:cNvSpPr>
      </xdr:nvSpPr>
      <xdr:spPr>
        <a:xfrm>
          <a:off x="3448050" y="323151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>
        <a:xfrm>
          <a:off x="3438525" y="3393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>
        <a:xfrm>
          <a:off x="3276600" y="3012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>
        <a:xfrm>
          <a:off x="3267075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3267075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3514725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15" name="Rectangle 14"/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>
        <a:xfrm>
          <a:off x="466725" y="2069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17" name="Line 16"/>
        <xdr:cNvSpPr>
          <a:spLocks noChangeShapeType="1"/>
        </xdr:cNvSpPr>
      </xdr:nvSpPr>
      <xdr:spPr>
        <a:xfrm>
          <a:off x="457200" y="3012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18" name="Rectangle 17"/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19" name="Rectangle 18"/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 macro="" textlink="">
      <xdr:nvSpPr>
        <xdr:cNvPr id="20" name="Line 21"/>
        <xdr:cNvSpPr>
          <a:spLocks noChangeShapeType="1"/>
        </xdr:cNvSpPr>
      </xdr:nvSpPr>
      <xdr:spPr>
        <a:xfrm>
          <a:off x="457200" y="2250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21" name="Rectangle 22"/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22" name="Line 23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23" name="Line 24"/>
        <xdr:cNvSpPr>
          <a:spLocks noChangeShapeType="1"/>
        </xdr:cNvSpPr>
      </xdr:nvSpPr>
      <xdr:spPr>
        <a:xfrm>
          <a:off x="457200" y="30314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24" name="Line 25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25" name="Line 26"/>
        <xdr:cNvSpPr>
          <a:spLocks noChangeShapeType="1"/>
        </xdr:cNvSpPr>
      </xdr:nvSpPr>
      <xdr:spPr>
        <a:xfrm>
          <a:off x="3276600" y="30314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26" name="Line 27"/>
        <xdr:cNvSpPr>
          <a:spLocks noChangeShapeType="1"/>
        </xdr:cNvSpPr>
      </xdr:nvSpPr>
      <xdr:spPr>
        <a:xfrm>
          <a:off x="3505200" y="303149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27" name="Line 28"/>
        <xdr:cNvSpPr>
          <a:spLocks noChangeShapeType="1"/>
        </xdr:cNvSpPr>
      </xdr:nvSpPr>
      <xdr:spPr>
        <a:xfrm>
          <a:off x="3448050" y="323151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28" name="Line 29"/>
        <xdr:cNvSpPr>
          <a:spLocks noChangeShapeType="1"/>
        </xdr:cNvSpPr>
      </xdr:nvSpPr>
      <xdr:spPr>
        <a:xfrm>
          <a:off x="3438525" y="3393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29" name="Line 30"/>
        <xdr:cNvSpPr>
          <a:spLocks noChangeShapeType="1"/>
        </xdr:cNvSpPr>
      </xdr:nvSpPr>
      <xdr:spPr>
        <a:xfrm>
          <a:off x="3276600" y="3012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30" name="Line 31"/>
        <xdr:cNvSpPr>
          <a:spLocks noChangeShapeType="1"/>
        </xdr:cNvSpPr>
      </xdr:nvSpPr>
      <xdr:spPr>
        <a:xfrm>
          <a:off x="3267075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31" name="Line 32"/>
        <xdr:cNvSpPr>
          <a:spLocks noChangeShapeType="1"/>
        </xdr:cNvSpPr>
      </xdr:nvSpPr>
      <xdr:spPr>
        <a:xfrm>
          <a:off x="3267075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32" name="Line 33"/>
        <xdr:cNvSpPr>
          <a:spLocks noChangeShapeType="1"/>
        </xdr:cNvSpPr>
      </xdr:nvSpPr>
      <xdr:spPr>
        <a:xfrm>
          <a:off x="3514725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33" name="Rectangle 34"/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 macro="" textlink="">
      <xdr:nvSpPr>
        <xdr:cNvPr id="34" name="Line 35"/>
        <xdr:cNvSpPr>
          <a:spLocks noChangeShapeType="1"/>
        </xdr:cNvSpPr>
      </xdr:nvSpPr>
      <xdr:spPr>
        <a:xfrm>
          <a:off x="466725" y="2069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35" name="Line 36"/>
        <xdr:cNvSpPr>
          <a:spLocks noChangeShapeType="1"/>
        </xdr:cNvSpPr>
      </xdr:nvSpPr>
      <xdr:spPr>
        <a:xfrm>
          <a:off x="457200" y="3012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36" name="Rectangle 37"/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37" name="Rectangle 38"/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0</xdr:col>
      <xdr:colOff>171450</xdr:colOff>
      <xdr:row>26</xdr:row>
      <xdr:rowOff>171450</xdr:rowOff>
    </xdr:from>
    <xdr:to>
      <xdr:col>13</xdr:col>
      <xdr:colOff>723900</xdr:colOff>
      <xdr:row>35</xdr:row>
      <xdr:rowOff>9526</xdr:rowOff>
    </xdr:to>
    <xdr:graphicFrame macro="">
      <xdr:nvGraphicFramePr>
        <xdr:cNvPr id="38" name="图表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9" name="Line 3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0" name="Line 5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1" name="Line 23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2" name="Line 25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3" name="Line 3"/>
        <xdr:cNvSpPr>
          <a:spLocks noChangeShapeType="1"/>
        </xdr:cNvSpPr>
      </xdr:nvSpPr>
      <xdr:spPr>
        <a:xfrm>
          <a:off x="457200" y="2631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4" name="Line 4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45" name="Line 5"/>
        <xdr:cNvSpPr>
          <a:spLocks noChangeShapeType="1"/>
        </xdr:cNvSpPr>
      </xdr:nvSpPr>
      <xdr:spPr>
        <a:xfrm>
          <a:off x="457200" y="26123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6" name="Line 16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7" name="Line 21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8" name="Line 23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9" name="Line 37"/>
        <xdr:cNvSpPr>
          <a:spLocks noChangeShapeType="1"/>
        </xdr:cNvSpPr>
      </xdr:nvSpPr>
      <xdr:spPr>
        <a:xfrm>
          <a:off x="457200" y="2631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50" name="Line 38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1" name="Line 39"/>
        <xdr:cNvSpPr>
          <a:spLocks noChangeShapeType="1"/>
        </xdr:cNvSpPr>
      </xdr:nvSpPr>
      <xdr:spPr>
        <a:xfrm>
          <a:off x="457200" y="26123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2" name="Line 50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53" name="Line 55"/>
        <xdr:cNvSpPr>
          <a:spLocks noChangeShapeType="1"/>
        </xdr:cNvSpPr>
      </xdr:nvSpPr>
      <xdr:spPr>
        <a:xfrm>
          <a:off x="457200" y="2631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54" name="Line 56"/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5" name="Line 57"/>
        <xdr:cNvSpPr>
          <a:spLocks noChangeShapeType="1"/>
        </xdr:cNvSpPr>
      </xdr:nvSpPr>
      <xdr:spPr>
        <a:xfrm>
          <a:off x="457200" y="26123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6" name="Line 68"/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57" name="Line 7"/>
        <xdr:cNvSpPr>
          <a:spLocks noChangeShapeType="1"/>
        </xdr:cNvSpPr>
      </xdr:nvSpPr>
      <xdr:spPr>
        <a:xfrm>
          <a:off x="3276600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58" name="Line 8"/>
        <xdr:cNvSpPr>
          <a:spLocks noChangeShapeType="1"/>
        </xdr:cNvSpPr>
      </xdr:nvSpPr>
      <xdr:spPr>
        <a:xfrm>
          <a:off x="3505200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59" name="Line 9"/>
        <xdr:cNvSpPr>
          <a:spLocks noChangeShapeType="1"/>
        </xdr:cNvSpPr>
      </xdr:nvSpPr>
      <xdr:spPr>
        <a:xfrm>
          <a:off x="3448050" y="303149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60" name="Line 10"/>
        <xdr:cNvSpPr>
          <a:spLocks noChangeShapeType="1"/>
        </xdr:cNvSpPr>
      </xdr:nvSpPr>
      <xdr:spPr>
        <a:xfrm>
          <a:off x="3438525" y="323151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61" name="Line 11"/>
        <xdr:cNvSpPr>
          <a:spLocks noChangeShapeType="1"/>
        </xdr:cNvSpPr>
      </xdr:nvSpPr>
      <xdr:spPr>
        <a:xfrm>
          <a:off x="3276600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62" name="Line 12"/>
        <xdr:cNvSpPr>
          <a:spLocks noChangeShapeType="1"/>
        </xdr:cNvSpPr>
      </xdr:nvSpPr>
      <xdr:spPr>
        <a:xfrm>
          <a:off x="3267075" y="2631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63" name="Line 13"/>
        <xdr:cNvSpPr>
          <a:spLocks noChangeShapeType="1"/>
        </xdr:cNvSpPr>
      </xdr:nvSpPr>
      <xdr:spPr>
        <a:xfrm>
          <a:off x="3267075" y="26123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64" name="Line 14"/>
        <xdr:cNvSpPr>
          <a:spLocks noChangeShapeType="1"/>
        </xdr:cNvSpPr>
      </xdr:nvSpPr>
      <xdr:spPr>
        <a:xfrm>
          <a:off x="3514725" y="2631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65" name="Line 27"/>
        <xdr:cNvSpPr>
          <a:spLocks noChangeShapeType="1"/>
        </xdr:cNvSpPr>
      </xdr:nvSpPr>
      <xdr:spPr>
        <a:xfrm>
          <a:off x="3276600" y="30314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66" name="Line 28"/>
        <xdr:cNvSpPr>
          <a:spLocks noChangeShapeType="1"/>
        </xdr:cNvSpPr>
      </xdr:nvSpPr>
      <xdr:spPr>
        <a:xfrm>
          <a:off x="3505200" y="303149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67" name="Line 29"/>
        <xdr:cNvSpPr>
          <a:spLocks noChangeShapeType="1"/>
        </xdr:cNvSpPr>
      </xdr:nvSpPr>
      <xdr:spPr>
        <a:xfrm>
          <a:off x="3448050" y="323151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68" name="Line 31"/>
        <xdr:cNvSpPr>
          <a:spLocks noChangeShapeType="1"/>
        </xdr:cNvSpPr>
      </xdr:nvSpPr>
      <xdr:spPr>
        <a:xfrm>
          <a:off x="3276600" y="3012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69" name="Line 32"/>
        <xdr:cNvSpPr>
          <a:spLocks noChangeShapeType="1"/>
        </xdr:cNvSpPr>
      </xdr:nvSpPr>
      <xdr:spPr>
        <a:xfrm>
          <a:off x="3267075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70" name="Line 33"/>
        <xdr:cNvSpPr>
          <a:spLocks noChangeShapeType="1"/>
        </xdr:cNvSpPr>
      </xdr:nvSpPr>
      <xdr:spPr>
        <a:xfrm>
          <a:off x="3267075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71" name="Line 34"/>
        <xdr:cNvSpPr>
          <a:spLocks noChangeShapeType="1"/>
        </xdr:cNvSpPr>
      </xdr:nvSpPr>
      <xdr:spPr>
        <a:xfrm>
          <a:off x="3514725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72" name="Line 44"/>
        <xdr:cNvSpPr>
          <a:spLocks noChangeShapeType="1"/>
        </xdr:cNvSpPr>
      </xdr:nvSpPr>
      <xdr:spPr>
        <a:xfrm>
          <a:off x="3276600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73" name="Line 45"/>
        <xdr:cNvSpPr>
          <a:spLocks noChangeShapeType="1"/>
        </xdr:cNvSpPr>
      </xdr:nvSpPr>
      <xdr:spPr>
        <a:xfrm>
          <a:off x="3505200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74" name="Line 46"/>
        <xdr:cNvSpPr>
          <a:spLocks noChangeShapeType="1"/>
        </xdr:cNvSpPr>
      </xdr:nvSpPr>
      <xdr:spPr>
        <a:xfrm>
          <a:off x="3448050" y="303149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75" name="Line 47"/>
        <xdr:cNvSpPr>
          <a:spLocks noChangeShapeType="1"/>
        </xdr:cNvSpPr>
      </xdr:nvSpPr>
      <xdr:spPr>
        <a:xfrm>
          <a:off x="3438525" y="323151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76" name="Line 48"/>
        <xdr:cNvSpPr>
          <a:spLocks noChangeShapeType="1"/>
        </xdr:cNvSpPr>
      </xdr:nvSpPr>
      <xdr:spPr>
        <a:xfrm>
          <a:off x="3276600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77" name="Line 49"/>
        <xdr:cNvSpPr>
          <a:spLocks noChangeShapeType="1"/>
        </xdr:cNvSpPr>
      </xdr:nvSpPr>
      <xdr:spPr>
        <a:xfrm>
          <a:off x="3267075" y="2631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78" name="Line 50"/>
        <xdr:cNvSpPr>
          <a:spLocks noChangeShapeType="1"/>
        </xdr:cNvSpPr>
      </xdr:nvSpPr>
      <xdr:spPr>
        <a:xfrm>
          <a:off x="3267075" y="26123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79" name="Line 51"/>
        <xdr:cNvSpPr>
          <a:spLocks noChangeShapeType="1"/>
        </xdr:cNvSpPr>
      </xdr:nvSpPr>
      <xdr:spPr>
        <a:xfrm>
          <a:off x="3514725" y="2631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80" name="Line 64"/>
        <xdr:cNvSpPr>
          <a:spLocks noChangeShapeType="1"/>
        </xdr:cNvSpPr>
      </xdr:nvSpPr>
      <xdr:spPr>
        <a:xfrm>
          <a:off x="3276600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81" name="Line 65"/>
        <xdr:cNvSpPr>
          <a:spLocks noChangeShapeType="1"/>
        </xdr:cNvSpPr>
      </xdr:nvSpPr>
      <xdr:spPr>
        <a:xfrm>
          <a:off x="3505200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82" name="Line 66"/>
        <xdr:cNvSpPr>
          <a:spLocks noChangeShapeType="1"/>
        </xdr:cNvSpPr>
      </xdr:nvSpPr>
      <xdr:spPr>
        <a:xfrm>
          <a:off x="3448050" y="303149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83" name="Line 67"/>
        <xdr:cNvSpPr>
          <a:spLocks noChangeShapeType="1"/>
        </xdr:cNvSpPr>
      </xdr:nvSpPr>
      <xdr:spPr>
        <a:xfrm>
          <a:off x="3438525" y="323151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84" name="Line 68"/>
        <xdr:cNvSpPr>
          <a:spLocks noChangeShapeType="1"/>
        </xdr:cNvSpPr>
      </xdr:nvSpPr>
      <xdr:spPr>
        <a:xfrm>
          <a:off x="3276600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85" name="Line 69"/>
        <xdr:cNvSpPr>
          <a:spLocks noChangeShapeType="1"/>
        </xdr:cNvSpPr>
      </xdr:nvSpPr>
      <xdr:spPr>
        <a:xfrm>
          <a:off x="3267075" y="2631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86" name="Line 70"/>
        <xdr:cNvSpPr>
          <a:spLocks noChangeShapeType="1"/>
        </xdr:cNvSpPr>
      </xdr:nvSpPr>
      <xdr:spPr>
        <a:xfrm>
          <a:off x="3267075" y="26123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87" name="Line 71"/>
        <xdr:cNvSpPr>
          <a:spLocks noChangeShapeType="1"/>
        </xdr:cNvSpPr>
      </xdr:nvSpPr>
      <xdr:spPr>
        <a:xfrm>
          <a:off x="3514725" y="2631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190497</xdr:colOff>
      <xdr:row>36</xdr:row>
      <xdr:rowOff>0</xdr:rowOff>
    </xdr:from>
    <xdr:to>
      <xdr:col>13</xdr:col>
      <xdr:colOff>723899</xdr:colOff>
      <xdr:row>44</xdr:row>
      <xdr:rowOff>114300</xdr:rowOff>
    </xdr:to>
    <xdr:graphicFrame macro="">
      <xdr:nvGraphicFramePr>
        <xdr:cNvPr id="88" name="图表 8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12246</xdr:colOff>
      <xdr:row>28</xdr:row>
      <xdr:rowOff>21770</xdr:rowOff>
    </xdr:from>
    <xdr:to>
      <xdr:col>13</xdr:col>
      <xdr:colOff>412296</xdr:colOff>
      <xdr:row>28</xdr:row>
      <xdr:rowOff>21771</xdr:rowOff>
    </xdr:to>
    <xdr:cxnSp macro="">
      <xdr:nvCxnSpPr>
        <xdr:cNvPr id="89" name="直接连接符 88"/>
        <xdr:cNvCxnSpPr/>
      </xdr:nvCxnSpPr>
      <xdr:spPr>
        <a:xfrm>
          <a:off x="678996" y="4098470"/>
          <a:ext cx="9683750" cy="1"/>
        </a:xfrm>
        <a:prstGeom prst="line">
          <a:avLst/>
        </a:prstGeom>
        <a:ln w="15875">
          <a:solidFill>
            <a:srgbClr val="FF0000">
              <a:alpha val="81000"/>
            </a:srgb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514350</xdr:colOff>
      <xdr:row>47</xdr:row>
      <xdr:rowOff>12701</xdr:rowOff>
    </xdr:from>
    <xdr:to>
      <xdr:col>11</xdr:col>
      <xdr:colOff>434250</xdr:colOff>
      <xdr:row>47</xdr:row>
      <xdr:rowOff>290938</xdr:rowOff>
    </xdr:to>
    <xdr:pic>
      <xdr:nvPicPr>
        <xdr:cNvPr id="90" name="图片 89" descr="刘永栋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6250" y="7708901"/>
          <a:ext cx="720000" cy="27823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</cdr:x>
      <cdr:y>0.75198</cdr:y>
    </cdr:from>
    <cdr:to>
      <cdr:x>0.98451</cdr:x>
      <cdr:y>0.75198</cdr:y>
    </cdr:to>
    <cdr:cxnSp macro="">
      <cdr:nvCxnSpPr>
        <cdr:cNvPr id="2" name="直接连接符 1"/>
        <cdr:cNvCxnSpPr/>
      </cdr:nvCxnSpPr>
      <cdr:spPr>
        <a:xfrm xmlns:a="http://schemas.openxmlformats.org/drawingml/2006/main" flipV="1">
          <a:off x="521986" y="1282116"/>
          <a:ext cx="9818216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0.04888</cdr:x>
      <cdr:y>0.48649</cdr:y>
    </cdr:from>
    <cdr:to>
      <cdr:x>0.98371</cdr:x>
      <cdr:y>0.48649</cdr:y>
    </cdr:to>
    <cdr:cxnSp macro="">
      <cdr:nvCxnSpPr>
        <cdr:cNvPr id="3" name="直接连接符 2"/>
        <cdr:cNvCxnSpPr/>
      </cdr:nvCxnSpPr>
      <cdr:spPr>
        <a:xfrm xmlns:a="http://schemas.openxmlformats.org/drawingml/2006/main" flipV="1">
          <a:off x="513373" y="829449"/>
          <a:ext cx="9818426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0.05261</cdr:x>
      <cdr:y>0.64101</cdr:y>
    </cdr:from>
    <cdr:to>
      <cdr:x>0.99226</cdr:x>
      <cdr:y>0.64101</cdr:y>
    </cdr:to>
    <cdr:cxnSp macro="">
      <cdr:nvCxnSpPr>
        <cdr:cNvPr id="2" name="直接连接符 1"/>
        <cdr:cNvCxnSpPr/>
      </cdr:nvCxnSpPr>
      <cdr:spPr>
        <a:xfrm xmlns:a="http://schemas.openxmlformats.org/drawingml/2006/main" flipV="1">
          <a:off x="551526" y="1050173"/>
          <a:ext cx="9851152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0.05238</cdr:x>
      <cdr:y>0.45019</cdr:y>
    </cdr:from>
    <cdr:to>
      <cdr:x>0.99204</cdr:x>
      <cdr:y>0.45019</cdr:y>
    </cdr:to>
    <cdr:cxnSp macro="">
      <cdr:nvCxnSpPr>
        <cdr:cNvPr id="3" name="直接连接符 2"/>
        <cdr:cNvCxnSpPr/>
      </cdr:nvCxnSpPr>
      <cdr:spPr>
        <a:xfrm xmlns:a="http://schemas.openxmlformats.org/drawingml/2006/main" flipV="1">
          <a:off x="549157" y="737553"/>
          <a:ext cx="9851257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0.05169</cdr:x>
      <cdr:y>0.83636</cdr:y>
    </cdr:from>
    <cdr:to>
      <cdr:x>0.99134</cdr:x>
      <cdr:y>0.83636</cdr:y>
    </cdr:to>
    <cdr:cxnSp macro="">
      <cdr:nvCxnSpPr>
        <cdr:cNvPr id="4" name="直接连接符 3"/>
        <cdr:cNvCxnSpPr/>
      </cdr:nvCxnSpPr>
      <cdr:spPr>
        <a:xfrm xmlns:a="http://schemas.openxmlformats.org/drawingml/2006/main" flipV="1">
          <a:off x="541907" y="1370215"/>
          <a:ext cx="9851152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workbookViewId="0">
      <selection activeCell="P39" sqref="P39"/>
    </sheetView>
  </sheetViews>
  <sheetFormatPr defaultColWidth="9" defaultRowHeight="15"/>
  <cols>
    <col min="1" max="1" width="4.25" style="2" customWidth="1"/>
    <col min="2" max="2" width="4.5" style="2" customWidth="1"/>
    <col min="3" max="3" width="10.58203125" style="2" customWidth="1"/>
    <col min="4" max="5" width="11.58203125" style="2" customWidth="1"/>
    <col min="6" max="6" width="11.5" style="2" customWidth="1"/>
    <col min="7" max="7" width="12" style="2" customWidth="1"/>
    <col min="8" max="8" width="11.58203125" style="2" customWidth="1"/>
    <col min="9" max="9" width="11.33203125" style="2" customWidth="1"/>
    <col min="10" max="10" width="10.58203125" style="2" customWidth="1"/>
    <col min="11" max="11" width="10.5" style="2" customWidth="1"/>
    <col min="12" max="12" width="10.75" style="2" customWidth="1"/>
    <col min="13" max="13" width="9.83203125" style="2" customWidth="1"/>
    <col min="14" max="14" width="10" style="2" customWidth="1"/>
    <col min="15" max="17" width="8.58203125" style="2" customWidth="1"/>
    <col min="18" max="16384" width="9" style="2"/>
  </cols>
  <sheetData>
    <row r="1" spans="1:17" ht="2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7">
      <c r="A2" s="89" t="s">
        <v>1</v>
      </c>
      <c r="B2" s="90"/>
      <c r="C2" s="90" t="s">
        <v>2</v>
      </c>
      <c r="D2" s="90"/>
      <c r="E2" s="3"/>
      <c r="F2" s="90" t="s">
        <v>3</v>
      </c>
      <c r="G2" s="90"/>
      <c r="H2" s="91" t="s">
        <v>4</v>
      </c>
      <c r="I2" s="92"/>
      <c r="J2" s="3"/>
      <c r="K2" s="90" t="s">
        <v>5</v>
      </c>
      <c r="L2" s="90"/>
      <c r="M2" s="93" t="s">
        <v>5</v>
      </c>
      <c r="N2" s="94"/>
    </row>
    <row r="3" spans="1:17">
      <c r="A3" s="86" t="s">
        <v>6</v>
      </c>
      <c r="B3" s="80"/>
      <c r="C3" s="80" t="s">
        <v>7</v>
      </c>
      <c r="D3" s="80"/>
      <c r="E3" s="4"/>
      <c r="F3" s="80" t="s">
        <v>8</v>
      </c>
      <c r="G3" s="80"/>
      <c r="H3" s="87" t="s">
        <v>9</v>
      </c>
      <c r="I3" s="87"/>
      <c r="J3" s="4"/>
      <c r="K3" s="80"/>
      <c r="L3" s="80"/>
      <c r="M3" s="80"/>
      <c r="N3" s="81"/>
    </row>
    <row r="4" spans="1:17">
      <c r="A4" s="82" t="s">
        <v>10</v>
      </c>
      <c r="B4" s="83"/>
      <c r="C4" s="5">
        <v>44250</v>
      </c>
      <c r="D4" s="5">
        <v>44278</v>
      </c>
      <c r="E4" s="5">
        <v>44309</v>
      </c>
      <c r="F4" s="5">
        <v>44339</v>
      </c>
      <c r="G4" s="5">
        <v>44370</v>
      </c>
      <c r="H4" s="5">
        <v>44400</v>
      </c>
      <c r="I4" s="5">
        <v>44431</v>
      </c>
      <c r="J4" s="5">
        <v>44462</v>
      </c>
      <c r="K4" s="5"/>
      <c r="L4" s="5"/>
      <c r="M4" s="5"/>
      <c r="N4" s="43"/>
    </row>
    <row r="5" spans="1:17" hidden="1">
      <c r="A5" s="84" t="s">
        <v>11</v>
      </c>
      <c r="B5" s="85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44"/>
    </row>
    <row r="6" spans="1:17">
      <c r="A6" s="84" t="s">
        <v>12</v>
      </c>
      <c r="B6" s="85"/>
      <c r="C6" s="8" t="s">
        <v>13</v>
      </c>
      <c r="D6" s="8" t="s">
        <v>13</v>
      </c>
      <c r="E6" s="8" t="s">
        <v>13</v>
      </c>
      <c r="F6" s="8" t="s">
        <v>13</v>
      </c>
      <c r="G6" s="8" t="s">
        <v>13</v>
      </c>
      <c r="H6" s="8" t="s">
        <v>13</v>
      </c>
      <c r="I6" s="8" t="s">
        <v>13</v>
      </c>
      <c r="J6" s="8" t="s">
        <v>13</v>
      </c>
      <c r="K6" s="8"/>
      <c r="L6" s="8"/>
      <c r="M6" s="8"/>
      <c r="N6" s="45"/>
    </row>
    <row r="7" spans="1:17">
      <c r="A7" s="70" t="s">
        <v>14</v>
      </c>
      <c r="B7" s="6">
        <v>1</v>
      </c>
      <c r="C7" s="9">
        <v>5.1230000000000002</v>
      </c>
      <c r="D7" s="9">
        <v>5.1180000000000003</v>
      </c>
      <c r="E7" s="9">
        <v>5.1189999999999998</v>
      </c>
      <c r="F7" s="9">
        <v>5.1210000000000004</v>
      </c>
      <c r="G7" s="9">
        <v>5.1239999999999997</v>
      </c>
      <c r="H7" s="9">
        <v>5.12</v>
      </c>
      <c r="I7" s="9">
        <v>5.12</v>
      </c>
      <c r="J7" s="9">
        <v>5.1189999999999998</v>
      </c>
      <c r="K7" s="9"/>
      <c r="L7" s="9"/>
      <c r="M7" s="9"/>
      <c r="N7" s="46"/>
      <c r="O7" s="47"/>
      <c r="P7" s="47"/>
      <c r="Q7" s="47"/>
    </row>
    <row r="8" spans="1:17">
      <c r="A8" s="70"/>
      <c r="B8" s="6">
        <v>2</v>
      </c>
      <c r="C8" s="9">
        <v>5.1219999999999999</v>
      </c>
      <c r="D8" s="9">
        <v>5.1230000000000002</v>
      </c>
      <c r="E8" s="9">
        <v>5.1230000000000002</v>
      </c>
      <c r="F8" s="9">
        <v>5.12</v>
      </c>
      <c r="G8" s="9">
        <v>5.1189999999999998</v>
      </c>
      <c r="H8" s="9">
        <v>5.1219999999999999</v>
      </c>
      <c r="I8" s="9">
        <v>5.1180000000000003</v>
      </c>
      <c r="J8" s="9">
        <v>5.1210000000000004</v>
      </c>
      <c r="K8" s="9"/>
      <c r="L8" s="9"/>
      <c r="M8" s="9"/>
      <c r="N8" s="46"/>
      <c r="O8" s="47"/>
      <c r="P8" s="47"/>
      <c r="Q8" s="47"/>
    </row>
    <row r="9" spans="1:17">
      <c r="A9" s="70"/>
      <c r="B9" s="6">
        <v>3</v>
      </c>
      <c r="C9" s="9">
        <v>5.12</v>
      </c>
      <c r="D9" s="9">
        <v>5.1210000000000004</v>
      </c>
      <c r="E9" s="9">
        <v>5.12</v>
      </c>
      <c r="F9" s="9">
        <v>5.1189999999999998</v>
      </c>
      <c r="G9" s="9">
        <v>5.1210000000000004</v>
      </c>
      <c r="H9" s="9">
        <v>5.1180000000000003</v>
      </c>
      <c r="I9" s="9">
        <v>5.1210000000000004</v>
      </c>
      <c r="J9" s="9">
        <v>5.12</v>
      </c>
      <c r="K9" s="9"/>
      <c r="L9" s="9"/>
      <c r="M9" s="9"/>
      <c r="N9" s="46"/>
      <c r="O9" s="47"/>
      <c r="P9" s="47"/>
      <c r="Q9" s="47"/>
    </row>
    <row r="10" spans="1:17">
      <c r="A10" s="70"/>
      <c r="B10" s="6">
        <v>4</v>
      </c>
      <c r="C10" s="9">
        <v>5.1189999999999998</v>
      </c>
      <c r="D10" s="9">
        <v>5.1219999999999999</v>
      </c>
      <c r="E10" s="9">
        <v>5.1219999999999999</v>
      </c>
      <c r="F10" s="9">
        <v>5.1210000000000004</v>
      </c>
      <c r="G10" s="9">
        <v>5.1239999999999997</v>
      </c>
      <c r="H10" s="9">
        <v>5.1219999999999999</v>
      </c>
      <c r="I10" s="9">
        <v>5.117</v>
      </c>
      <c r="J10" s="9">
        <v>5.1219999999999999</v>
      </c>
      <c r="K10" s="9"/>
      <c r="L10" s="9"/>
      <c r="M10" s="9"/>
      <c r="N10" s="46"/>
      <c r="O10" s="48"/>
      <c r="P10" s="48"/>
      <c r="Q10" s="48"/>
    </row>
    <row r="11" spans="1:17">
      <c r="A11" s="70"/>
      <c r="B11" s="10">
        <v>5</v>
      </c>
      <c r="C11" s="9">
        <v>5.1230000000000002</v>
      </c>
      <c r="D11" s="9">
        <v>5.1239999999999997</v>
      </c>
      <c r="E11" s="9">
        <v>5.117</v>
      </c>
      <c r="F11" s="9">
        <v>5.1239999999999997</v>
      </c>
      <c r="G11" s="9">
        <v>5.1219999999999999</v>
      </c>
      <c r="H11" s="9">
        <v>5.1230000000000002</v>
      </c>
      <c r="I11" s="9">
        <v>5.1180000000000003</v>
      </c>
      <c r="J11" s="9">
        <v>5.1210000000000004</v>
      </c>
      <c r="K11" s="9"/>
      <c r="L11" s="9"/>
      <c r="M11" s="9"/>
      <c r="N11" s="46"/>
      <c r="O11" s="48"/>
      <c r="P11" s="48"/>
      <c r="Q11" s="48"/>
    </row>
    <row r="12" spans="1:17" s="1" customFormat="1">
      <c r="A12" s="77" t="s">
        <v>15</v>
      </c>
      <c r="B12" s="78"/>
      <c r="C12" s="12">
        <f>IF(SUM(C7:C11)=0,"",AVERAGE(C7:C11))</f>
        <v>5.1214000000000004</v>
      </c>
      <c r="D12" s="13">
        <f t="shared" ref="D12:J12" si="0">IF(SUM(D7:D11)=0,"",AVERAGE(D7:D11))</f>
        <v>5.1215999999999999</v>
      </c>
      <c r="E12" s="12">
        <f t="shared" si="0"/>
        <v>5.1201999999999996</v>
      </c>
      <c r="F12" s="12">
        <f t="shared" si="0"/>
        <v>5.1210000000000004</v>
      </c>
      <c r="G12" s="12">
        <f t="shared" si="0"/>
        <v>5.1219999999999999</v>
      </c>
      <c r="H12" s="12">
        <f t="shared" si="0"/>
        <v>5.1210000000000004</v>
      </c>
      <c r="I12" s="12">
        <f t="shared" si="0"/>
        <v>5.1188000000000002</v>
      </c>
      <c r="J12" s="12">
        <f t="shared" si="0"/>
        <v>5.1205999999999996</v>
      </c>
      <c r="K12" s="12"/>
      <c r="L12" s="12"/>
      <c r="M12" s="12"/>
      <c r="N12" s="49"/>
      <c r="O12" s="22"/>
      <c r="P12" s="22"/>
      <c r="Q12" s="22"/>
    </row>
    <row r="13" spans="1:17" s="1" customFormat="1">
      <c r="A13" s="77" t="s">
        <v>16</v>
      </c>
      <c r="B13" s="78"/>
      <c r="C13" s="14">
        <f>MAX(C7:C11)-MIN(C7:C11)</f>
        <v>4.0000000000004502E-3</v>
      </c>
      <c r="D13" s="15">
        <f t="shared" ref="D13:J13" si="1">MAX(D7:D11)-MIN(D7:D11)</f>
        <v>5.9999999999993401E-3</v>
      </c>
      <c r="E13" s="14">
        <f t="shared" si="1"/>
        <v>6.00000000000023E-3</v>
      </c>
      <c r="F13" s="14">
        <f t="shared" si="1"/>
        <v>4.9999999999998899E-3</v>
      </c>
      <c r="G13" s="14">
        <f t="shared" si="1"/>
        <v>4.9999999999998899E-3</v>
      </c>
      <c r="H13" s="14">
        <f t="shared" si="1"/>
        <v>4.9999999999998899E-3</v>
      </c>
      <c r="I13" s="14">
        <f t="shared" si="1"/>
        <v>4.0000000000004502E-3</v>
      </c>
      <c r="J13" s="15">
        <f t="shared" si="1"/>
        <v>3.0000000000001098E-3</v>
      </c>
      <c r="K13" s="14"/>
      <c r="L13" s="14"/>
      <c r="M13" s="14"/>
      <c r="N13" s="50"/>
      <c r="O13" s="51"/>
      <c r="P13" s="51"/>
      <c r="Q13" s="51"/>
    </row>
    <row r="14" spans="1:17" s="1" customFormat="1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52"/>
      <c r="O14" s="53"/>
      <c r="P14" s="53"/>
      <c r="Q14" s="53"/>
    </row>
    <row r="15" spans="1:17" s="1" customFormat="1" ht="15.75" customHeight="1">
      <c r="A15" s="19"/>
      <c r="B15" s="20" t="s">
        <v>17</v>
      </c>
      <c r="C15" s="21">
        <f>AVERAGE(C7:N11)</f>
        <v>5.120825</v>
      </c>
      <c r="D15" s="22"/>
      <c r="E15" s="79" t="s">
        <v>18</v>
      </c>
      <c r="F15" s="78"/>
      <c r="G15" s="21">
        <f>C15+J15*C16</f>
        <v>5.12356575</v>
      </c>
      <c r="H15" s="22"/>
      <c r="I15" s="23" t="s">
        <v>19</v>
      </c>
      <c r="J15" s="21">
        <v>0.57699999999999996</v>
      </c>
      <c r="K15" s="53"/>
      <c r="L15" s="71" t="s">
        <v>20</v>
      </c>
      <c r="M15" s="71"/>
      <c r="N15" s="72"/>
      <c r="O15" s="53"/>
      <c r="P15" s="53"/>
      <c r="Q15" s="53"/>
    </row>
    <row r="16" spans="1:17" s="1" customFormat="1" ht="15.75" customHeight="1">
      <c r="A16" s="19"/>
      <c r="B16" s="20" t="s">
        <v>21</v>
      </c>
      <c r="C16" s="21">
        <f>AVERAGE(C13:N13)</f>
        <v>4.7500000000000302E-3</v>
      </c>
      <c r="D16" s="22"/>
      <c r="E16" s="79" t="s">
        <v>22</v>
      </c>
      <c r="F16" s="78"/>
      <c r="G16" s="21">
        <f>C15-J15*C16</f>
        <v>5.1180842499999999</v>
      </c>
      <c r="H16" s="22"/>
      <c r="I16" s="23" t="s">
        <v>23</v>
      </c>
      <c r="J16" s="11">
        <v>0</v>
      </c>
      <c r="K16" s="53"/>
      <c r="L16" s="71"/>
      <c r="M16" s="71"/>
      <c r="N16" s="72"/>
      <c r="O16" s="53"/>
      <c r="P16" s="53"/>
      <c r="Q16" s="53"/>
    </row>
    <row r="17" spans="1:18" s="1" customFormat="1" ht="15.75" customHeight="1">
      <c r="A17" s="19"/>
      <c r="B17" s="24"/>
      <c r="C17" s="22"/>
      <c r="D17" s="22"/>
      <c r="E17" s="79" t="s">
        <v>24</v>
      </c>
      <c r="F17" s="78"/>
      <c r="G17" s="21">
        <f>J17*C16</f>
        <v>1.00462500000001E-2</v>
      </c>
      <c r="H17" s="22"/>
      <c r="I17" s="23" t="s">
        <v>25</v>
      </c>
      <c r="J17" s="11">
        <v>2.1150000000000002</v>
      </c>
      <c r="K17" s="24"/>
      <c r="L17" s="71"/>
      <c r="M17" s="71"/>
      <c r="N17" s="72"/>
      <c r="O17" s="53"/>
      <c r="P17" s="53"/>
      <c r="Q17" s="53"/>
    </row>
    <row r="18" spans="1:18" s="1" customFormat="1" ht="15.75" customHeight="1">
      <c r="A18" s="19"/>
      <c r="B18" s="24"/>
      <c r="C18" s="22"/>
      <c r="D18" s="22"/>
      <c r="E18" s="79" t="s">
        <v>26</v>
      </c>
      <c r="F18" s="78"/>
      <c r="G18" s="21">
        <f>J16*C16</f>
        <v>0</v>
      </c>
      <c r="H18" s="22"/>
      <c r="I18" s="22"/>
      <c r="J18" s="24"/>
      <c r="K18" s="24"/>
      <c r="L18" s="71"/>
      <c r="M18" s="71"/>
      <c r="N18" s="72"/>
      <c r="O18" s="53"/>
      <c r="P18" s="53"/>
      <c r="Q18" s="53"/>
    </row>
    <row r="19" spans="1:18" hidden="1">
      <c r="A19" s="25"/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54"/>
      <c r="O19" s="55"/>
      <c r="P19" s="55"/>
      <c r="Q19" s="55"/>
    </row>
    <row r="20" spans="1:18" hidden="1">
      <c r="A20" s="65" t="s">
        <v>27</v>
      </c>
      <c r="B20" s="66"/>
      <c r="C20" s="28">
        <f>C15</f>
        <v>5.120825</v>
      </c>
      <c r="D20" s="29">
        <f t="shared" ref="D20:N25" si="2">$C20</f>
        <v>5.120825</v>
      </c>
      <c r="E20" s="29">
        <f t="shared" si="2"/>
        <v>5.120825</v>
      </c>
      <c r="F20" s="29">
        <f t="shared" si="2"/>
        <v>5.120825</v>
      </c>
      <c r="G20" s="29">
        <f t="shared" si="2"/>
        <v>5.120825</v>
      </c>
      <c r="H20" s="29">
        <f t="shared" si="2"/>
        <v>5.120825</v>
      </c>
      <c r="I20" s="29">
        <f t="shared" si="2"/>
        <v>5.120825</v>
      </c>
      <c r="J20" s="29">
        <f t="shared" si="2"/>
        <v>5.120825</v>
      </c>
      <c r="K20" s="29">
        <f t="shared" si="2"/>
        <v>5.120825</v>
      </c>
      <c r="L20" s="29">
        <f t="shared" si="2"/>
        <v>5.120825</v>
      </c>
      <c r="M20" s="29">
        <f t="shared" si="2"/>
        <v>5.120825</v>
      </c>
      <c r="N20" s="56">
        <f t="shared" si="2"/>
        <v>5.120825</v>
      </c>
      <c r="O20" s="57"/>
      <c r="P20" s="57"/>
      <c r="Q20" s="57"/>
    </row>
    <row r="21" spans="1:18" hidden="1">
      <c r="A21" s="65" t="s">
        <v>28</v>
      </c>
      <c r="B21" s="66"/>
      <c r="C21" s="30">
        <f>G15</f>
        <v>5.12356575</v>
      </c>
      <c r="D21" s="30">
        <f>$C21</f>
        <v>5.12356575</v>
      </c>
      <c r="E21" s="30">
        <f t="shared" si="2"/>
        <v>5.12356575</v>
      </c>
      <c r="F21" s="30">
        <f t="shared" si="2"/>
        <v>5.12356575</v>
      </c>
      <c r="G21" s="30">
        <f t="shared" si="2"/>
        <v>5.12356575</v>
      </c>
      <c r="H21" s="30">
        <f t="shared" si="2"/>
        <v>5.12356575</v>
      </c>
      <c r="I21" s="30">
        <f t="shared" si="2"/>
        <v>5.12356575</v>
      </c>
      <c r="J21" s="30">
        <f t="shared" si="2"/>
        <v>5.12356575</v>
      </c>
      <c r="K21" s="30">
        <f t="shared" si="2"/>
        <v>5.12356575</v>
      </c>
      <c r="L21" s="30">
        <f t="shared" si="2"/>
        <v>5.12356575</v>
      </c>
      <c r="M21" s="30">
        <f t="shared" si="2"/>
        <v>5.12356575</v>
      </c>
      <c r="N21" s="58">
        <f t="shared" si="2"/>
        <v>5.12356575</v>
      </c>
      <c r="O21" s="59"/>
      <c r="P21" s="59"/>
      <c r="Q21" s="59"/>
    </row>
    <row r="22" spans="1:18" hidden="1">
      <c r="A22" s="65" t="s">
        <v>29</v>
      </c>
      <c r="B22" s="66"/>
      <c r="C22" s="30">
        <f>G16</f>
        <v>5.1180842499999999</v>
      </c>
      <c r="D22" s="30">
        <f t="shared" si="2"/>
        <v>5.1180842499999999</v>
      </c>
      <c r="E22" s="30">
        <f t="shared" si="2"/>
        <v>5.1180842499999999</v>
      </c>
      <c r="F22" s="30">
        <f t="shared" si="2"/>
        <v>5.1180842499999999</v>
      </c>
      <c r="G22" s="30">
        <f t="shared" si="2"/>
        <v>5.1180842499999999</v>
      </c>
      <c r="H22" s="30">
        <f t="shared" si="2"/>
        <v>5.1180842499999999</v>
      </c>
      <c r="I22" s="30">
        <f t="shared" si="2"/>
        <v>5.1180842499999999</v>
      </c>
      <c r="J22" s="30">
        <f t="shared" si="2"/>
        <v>5.1180842499999999</v>
      </c>
      <c r="K22" s="30">
        <f t="shared" si="2"/>
        <v>5.1180842499999999</v>
      </c>
      <c r="L22" s="30">
        <f t="shared" si="2"/>
        <v>5.1180842499999999</v>
      </c>
      <c r="M22" s="30">
        <f t="shared" si="2"/>
        <v>5.1180842499999999</v>
      </c>
      <c r="N22" s="58">
        <f t="shared" si="2"/>
        <v>5.1180842499999999</v>
      </c>
      <c r="O22" s="59"/>
      <c r="P22" s="59"/>
      <c r="Q22" s="59"/>
    </row>
    <row r="23" spans="1:18" hidden="1">
      <c r="A23" s="65" t="s">
        <v>30</v>
      </c>
      <c r="B23" s="66"/>
      <c r="C23" s="30">
        <f>C16</f>
        <v>4.7500000000000302E-3</v>
      </c>
      <c r="D23" s="29">
        <f t="shared" si="2"/>
        <v>4.7500000000000302E-3</v>
      </c>
      <c r="E23" s="29">
        <f t="shared" si="2"/>
        <v>4.7500000000000302E-3</v>
      </c>
      <c r="F23" s="29">
        <f t="shared" si="2"/>
        <v>4.7500000000000302E-3</v>
      </c>
      <c r="G23" s="29">
        <f t="shared" si="2"/>
        <v>4.7500000000000302E-3</v>
      </c>
      <c r="H23" s="29">
        <f t="shared" si="2"/>
        <v>4.7500000000000302E-3</v>
      </c>
      <c r="I23" s="29">
        <f t="shared" si="2"/>
        <v>4.7500000000000302E-3</v>
      </c>
      <c r="J23" s="29">
        <f t="shared" si="2"/>
        <v>4.7500000000000302E-3</v>
      </c>
      <c r="K23" s="29">
        <f t="shared" si="2"/>
        <v>4.7500000000000302E-3</v>
      </c>
      <c r="L23" s="29">
        <f t="shared" si="2"/>
        <v>4.7500000000000302E-3</v>
      </c>
      <c r="M23" s="29">
        <f t="shared" si="2"/>
        <v>4.7500000000000302E-3</v>
      </c>
      <c r="N23" s="56">
        <f t="shared" si="2"/>
        <v>4.7500000000000302E-3</v>
      </c>
      <c r="O23" s="57"/>
      <c r="P23" s="57"/>
      <c r="Q23" s="57"/>
    </row>
    <row r="24" spans="1:18" hidden="1">
      <c r="A24" s="65" t="s">
        <v>31</v>
      </c>
      <c r="B24" s="66"/>
      <c r="C24" s="30">
        <f>G17</f>
        <v>1.00462500000001E-2</v>
      </c>
      <c r="D24" s="29">
        <f t="shared" si="2"/>
        <v>1.00462500000001E-2</v>
      </c>
      <c r="E24" s="29">
        <f t="shared" si="2"/>
        <v>1.00462500000001E-2</v>
      </c>
      <c r="F24" s="29">
        <f t="shared" si="2"/>
        <v>1.00462500000001E-2</v>
      </c>
      <c r="G24" s="29">
        <f t="shared" si="2"/>
        <v>1.00462500000001E-2</v>
      </c>
      <c r="H24" s="29">
        <f t="shared" si="2"/>
        <v>1.00462500000001E-2</v>
      </c>
      <c r="I24" s="29">
        <f t="shared" si="2"/>
        <v>1.00462500000001E-2</v>
      </c>
      <c r="J24" s="29">
        <f t="shared" si="2"/>
        <v>1.00462500000001E-2</v>
      </c>
      <c r="K24" s="29">
        <f t="shared" si="2"/>
        <v>1.00462500000001E-2</v>
      </c>
      <c r="L24" s="29">
        <f t="shared" si="2"/>
        <v>1.00462500000001E-2</v>
      </c>
      <c r="M24" s="29">
        <f t="shared" si="2"/>
        <v>1.00462500000001E-2</v>
      </c>
      <c r="N24" s="56">
        <f t="shared" si="2"/>
        <v>1.00462500000001E-2</v>
      </c>
      <c r="O24" s="57"/>
      <c r="P24" s="57"/>
      <c r="Q24" s="57"/>
    </row>
    <row r="25" spans="1:18" hidden="1">
      <c r="A25" s="65" t="s">
        <v>32</v>
      </c>
      <c r="B25" s="66"/>
      <c r="C25" s="30">
        <f>G18</f>
        <v>0</v>
      </c>
      <c r="D25" s="29">
        <f t="shared" si="2"/>
        <v>0</v>
      </c>
      <c r="E25" s="29">
        <f t="shared" si="2"/>
        <v>0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56">
        <f t="shared" si="2"/>
        <v>0</v>
      </c>
      <c r="O25" s="57"/>
      <c r="P25" s="57"/>
      <c r="Q25" s="57"/>
      <c r="R25" s="64"/>
    </row>
    <row r="26" spans="1:18">
      <c r="A26" s="31" t="s">
        <v>33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60"/>
    </row>
    <row r="27" spans="1:18" ht="12.75" customHeight="1">
      <c r="A27" s="67" t="s">
        <v>5</v>
      </c>
      <c r="B27" s="68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61"/>
    </row>
    <row r="28" spans="1:18" ht="28.5" customHeight="1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61"/>
    </row>
    <row r="29" spans="1:18">
      <c r="A29" s="34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61"/>
    </row>
    <row r="30" spans="1:18">
      <c r="A30" s="3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61"/>
    </row>
    <row r="31" spans="1:18">
      <c r="A31" s="34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61"/>
    </row>
    <row r="32" spans="1:18">
      <c r="A32" s="34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61"/>
    </row>
    <row r="33" spans="1:14">
      <c r="A33" s="34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61"/>
    </row>
    <row r="34" spans="1:14">
      <c r="A34" s="34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61"/>
    </row>
    <row r="35" spans="1:14">
      <c r="A35" s="3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61"/>
    </row>
    <row r="36" spans="1:14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61"/>
    </row>
    <row r="37" spans="1:14">
      <c r="A37" s="34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1"/>
    </row>
    <row r="38" spans="1:14">
      <c r="A38" s="34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61"/>
    </row>
    <row r="39" spans="1:14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61"/>
    </row>
    <row r="40" spans="1:14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1"/>
    </row>
    <row r="41" spans="1:14">
      <c r="A41" s="3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1"/>
    </row>
    <row r="42" spans="1:14">
      <c r="A42" s="3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1"/>
    </row>
    <row r="43" spans="1:14">
      <c r="A43" s="34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1"/>
    </row>
    <row r="44" spans="1:14">
      <c r="A44" s="3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61"/>
    </row>
    <row r="45" spans="1:14">
      <c r="A45" s="34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61"/>
    </row>
    <row r="46" spans="1:14">
      <c r="A46" s="35" t="s">
        <v>34</v>
      </c>
      <c r="B46" s="69" t="s">
        <v>35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3" t="s">
        <v>5</v>
      </c>
      <c r="N46" s="74"/>
    </row>
    <row r="47" spans="1:14">
      <c r="A47" s="36" t="s">
        <v>36</v>
      </c>
      <c r="B47" s="37" t="s">
        <v>37</v>
      </c>
      <c r="C47" s="37"/>
      <c r="D47" s="37"/>
      <c r="E47" s="37"/>
      <c r="F47" s="37"/>
      <c r="G47" s="37"/>
      <c r="H47" s="37"/>
      <c r="I47" s="37"/>
      <c r="J47" s="37" t="s">
        <v>5</v>
      </c>
      <c r="K47" s="37"/>
      <c r="L47" s="37"/>
      <c r="M47" s="75"/>
      <c r="N47" s="76"/>
    </row>
    <row r="48" spans="1:14" ht="24.75" customHeight="1">
      <c r="A48" s="38"/>
      <c r="B48" s="39" t="s">
        <v>5</v>
      </c>
      <c r="C48" s="40" t="s">
        <v>5</v>
      </c>
      <c r="D48" s="41"/>
      <c r="E48" s="41"/>
      <c r="F48" s="41"/>
      <c r="G48" s="39"/>
      <c r="H48" s="41"/>
      <c r="I48" s="41"/>
      <c r="J48" s="39" t="s">
        <v>38</v>
      </c>
      <c r="K48" s="62" t="s">
        <v>13</v>
      </c>
      <c r="L48" s="41"/>
      <c r="M48" s="41"/>
      <c r="N48" s="63"/>
    </row>
    <row r="50" spans="2:14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</sheetData>
  <protectedRanges>
    <protectedRange password="CE28" sqref="C11:D11 E7:N7 E8 K8:N10 H11:N11 I8:I10" name="区域2_1"/>
    <protectedRange password="CE28" sqref="C7:C9" name="区域2_1_1"/>
    <protectedRange password="CE28" sqref="J8:J10" name="区域2_1_2"/>
    <protectedRange password="CE28" sqref="D10" name="区域2_1_3"/>
    <protectedRange password="CE28" sqref="E9:E11" name="区域2_1_4"/>
    <protectedRange password="CE28" sqref="F8:F11" name="区域2_1_5"/>
    <protectedRange password="CE28" sqref="G8:G11" name="区域2_1_6"/>
    <protectedRange password="CE28" sqref="H8:H10" name="区域2_1_7"/>
  </protectedRanges>
  <mergeCells count="33">
    <mergeCell ref="A1:N1"/>
    <mergeCell ref="A2:B2"/>
    <mergeCell ref="C2:D2"/>
    <mergeCell ref="F2:G2"/>
    <mergeCell ref="H2:I2"/>
    <mergeCell ref="K2:L2"/>
    <mergeCell ref="M2:N2"/>
    <mergeCell ref="M3:N3"/>
    <mergeCell ref="A4:B4"/>
    <mergeCell ref="A5:B5"/>
    <mergeCell ref="A6:B6"/>
    <mergeCell ref="A12:B12"/>
    <mergeCell ref="A3:B3"/>
    <mergeCell ref="C3:D3"/>
    <mergeCell ref="F3:G3"/>
    <mergeCell ref="H3:I3"/>
    <mergeCell ref="K3:L3"/>
    <mergeCell ref="A25:B25"/>
    <mergeCell ref="A27:B27"/>
    <mergeCell ref="B46:L46"/>
    <mergeCell ref="A7:A11"/>
    <mergeCell ref="L15:N18"/>
    <mergeCell ref="M46:N47"/>
    <mergeCell ref="A20:B20"/>
    <mergeCell ref="A21:B21"/>
    <mergeCell ref="A22:B22"/>
    <mergeCell ref="A23:B23"/>
    <mergeCell ref="A24:B24"/>
    <mergeCell ref="A13:B13"/>
    <mergeCell ref="E15:F15"/>
    <mergeCell ref="E16:F16"/>
    <mergeCell ref="E17:F17"/>
    <mergeCell ref="E18:F18"/>
  </mergeCells>
  <phoneticPr fontId="7" type="noConversion"/>
  <conditionalFormatting sqref="C12:K12">
    <cfRule type="cellIs" dxfId="2" priority="3" stopIfTrue="1" operator="notBetween">
      <formula>$G$15</formula>
      <formula>$G$16</formula>
    </cfRule>
  </conditionalFormatting>
  <conditionalFormatting sqref="L12:N12">
    <cfRule type="cellIs" dxfId="1" priority="1" stopIfTrue="1" operator="notBetween">
      <formula>$G$15</formula>
      <formula>$G$16</formula>
    </cfRule>
  </conditionalFormatting>
  <conditionalFormatting sqref="C13:Q13">
    <cfRule type="cellIs" dxfId="0" priority="2" stopIfTrue="1" operator="notBetween">
      <formula>$G$17</formula>
      <formula>$G$18</formula>
    </cfRule>
  </conditionalFormatting>
  <pageMargins left="0.84" right="0.28000000000000003" top="0.34" bottom="0.196850393700787" header="0.42" footer="0.25"/>
  <pageSetup paperSize="9"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天工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2011-11-08T06:37:00Z</cp:lastPrinted>
  <dcterms:created xsi:type="dcterms:W3CDTF">1996-12-17T01:32:00Z</dcterms:created>
  <dcterms:modified xsi:type="dcterms:W3CDTF">2021-10-21T02:18:42Z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28A4C4D1BEBB4F25BD3E66B70B81F4CF</vt:lpwstr>
  </property>
  <property fmtid="{D5CDD505-2E9C-101B-9397-08002B2CF9AE}" pid="3" name="KSOProductBuildVer">
    <vt:lpwstr>2052-11.1.0.10938</vt:lpwstr>
  </property>
</Properties>
</file>