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48" windowHeight="5700"/>
  </bookViews>
  <sheets>
    <sheet name="1A" sheetId="16" r:id="rId1"/>
    <sheet name="控制图" sheetId="18" r:id="rId2"/>
  </sheets>
  <definedNames>
    <definedName name="_xlnm.Print_Area" localSheetId="0">'1A'!$A$1:$I$31</definedName>
    <definedName name="_xlnm.Print_Area" localSheetId="1">控制图!$A$2:$L$32</definedName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<sst xmlns="http://schemas.openxmlformats.org/spreadsheetml/2006/main" count="66" uniqueCount="54">
  <si>
    <t>附录C</t>
  </si>
  <si>
    <t>拨叉爪部厚度尺寸测量过程监视统计记录表</t>
  </si>
  <si>
    <t xml:space="preserve">  测量过程名称：拨叉爪部厚度尺寸测量</t>
  </si>
  <si>
    <t xml:space="preserve">  被测参数：拨叉爪部厚度尺寸        测量范围：（7.62 士0.1）mm   
  允差范围：0.2mm</t>
  </si>
  <si>
    <t>测量设备：千分尺      测量范围：(0-25)mm   示值误差0.02mm</t>
  </si>
  <si>
    <r>
      <rPr>
        <sz val="14"/>
        <rFont val="宋体"/>
        <charset val="134"/>
      </rPr>
      <t>监视方法：统计技术</t>
    </r>
    <r>
      <rPr>
        <sz val="14"/>
        <rFont val="Times New Roman"/>
        <charset val="134"/>
      </rPr>
      <t xml:space="preserve">         </t>
    </r>
  </si>
  <si>
    <t xml:space="preserve">  核查样件：拨叉</t>
  </si>
  <si>
    <t>序号</t>
  </si>
  <si>
    <t>核查</t>
  </si>
  <si>
    <r>
      <rPr>
        <sz val="12"/>
        <rFont val="宋体"/>
        <charset val="134"/>
      </rPr>
      <t>观察记录（m</t>
    </r>
    <r>
      <rPr>
        <sz val="12"/>
        <rFont val="宋体"/>
        <charset val="134"/>
      </rPr>
      <t>m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</si>
  <si>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</si>
  <si>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</si>
  <si>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</si>
  <si>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</si>
  <si>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</si>
  <si>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</si>
  <si>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</si>
  <si>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2019.5.6</t>
  </si>
  <si>
    <t>2019.5.12</t>
  </si>
  <si>
    <t>2019.5.24</t>
  </si>
  <si>
    <t>2019.6.10</t>
  </si>
  <si>
    <t xml:space="preserve">                  </t>
  </si>
  <si>
    <t xml:space="preserve">                          </t>
  </si>
  <si>
    <t>2019.07.31</t>
  </si>
  <si>
    <t>2019.08.14</t>
  </si>
  <si>
    <t>2019.08.28</t>
  </si>
  <si>
    <t xml:space="preserve">                        </t>
  </si>
  <si>
    <t>2019.09.18</t>
  </si>
  <si>
    <t>2019.09.30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</si>
  <si>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</si>
  <si>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</si>
  <si>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</si>
  <si>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</si>
  <si>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</si>
  <si>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</si>
  <si>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</si>
  <si>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</si>
  <si>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</si>
  <si>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</si>
  <si>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</si>
  <si>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</si>
  <si>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</si>
  <si>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</si>
  <si>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</si>
  <si>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均值、极差控制图状态正常，产品配水器导向体外径尺寸测量过程中未出现非正常变异，
能满足生产工艺要求。</t>
  </si>
  <si>
    <r>
      <t xml:space="preserve">      </t>
    </r>
    <r>
      <rPr>
        <sz val="12"/>
        <rFont val="宋体"/>
        <charset val="134"/>
      </rPr>
      <t>核查人员：王雄</t>
    </r>
  </si>
  <si>
    <t>附录D</t>
  </si>
  <si>
    <t>附录D            拨叉爪部厚度尺寸测量过程管控图</t>
  </si>
  <si>
    <r>
      <rPr>
        <sz val="12"/>
        <rFont val="宋体"/>
        <charset val="134"/>
      </rPr>
      <t>UCL=</t>
    </r>
    <r>
      <rPr>
        <sz val="12"/>
        <rFont val="宋体"/>
        <charset val="134"/>
      </rPr>
      <t>7.69</t>
    </r>
  </si>
  <si>
    <t>CL=7.65</t>
  </si>
  <si>
    <t>LCL=7.61</t>
  </si>
  <si>
    <r>
      <rPr>
        <sz val="12"/>
        <rFont val="宋体"/>
        <charset val="134"/>
      </rPr>
      <t>UCL=0.</t>
    </r>
    <r>
      <rPr>
        <sz val="12"/>
        <rFont val="宋体"/>
        <charset val="134"/>
      </rPr>
      <t>1</t>
    </r>
    <r>
      <rPr>
        <sz val="12"/>
        <rFont val="宋体"/>
        <charset val="134"/>
      </rPr>
      <t>6</t>
    </r>
  </si>
  <si>
    <t>CL=0.08</t>
  </si>
  <si>
    <t>LCL=0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</si>
</sst>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;[Red]0.00"/>
    <numFmt numFmtId="179" formatCode="0.000_ "/>
  </numFmts>
  <fonts count="33"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8"/>
      <name val="Times New Roman"/>
      <charset val="134"/>
    </font>
    <font>
      <sz val="14"/>
      <name val="宋体"/>
      <charset val="134"/>
    </font>
    <font>
      <sz val="11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" borderId="12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3" fillId="15" borderId="17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178" fontId="7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Border="1" applyAlignment="1"/>
    <xf numFmtId="177" fontId="0" fillId="0" borderId="8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8" xfId="0" applyFont="1" applyBorder="1" applyAlignment="1"/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8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0" fontId="9" fillId="0" borderId="0" xfId="0" applyFont="1"/>
    <xf numFmtId="178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79" fontId="7" fillId="0" borderId="0" xfId="0" applyNumberFormat="1" applyFont="1" applyBorder="1" applyAlignment="1">
      <alignment horizontal="center" wrapText="1"/>
    </xf>
    <xf numFmtId="179" fontId="7" fillId="0" borderId="0" xfId="0" applyNumberFormat="1" applyFont="1" applyBorder="1" applyAlignment="1">
      <alignment horizontal="center" vertical="top" wrapText="1"/>
    </xf>
    <xf numFmtId="0" fontId="0" fillId="0" borderId="10" xfId="0" applyFont="1" applyBorder="1" applyAlignment="1"/>
    <xf numFmtId="0" fontId="0" fillId="0" borderId="6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12224"/>
        <c:axId val="155814528"/>
      </c:lineChart>
      <c:catAx>
        <c:axId val="15581222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5814528"/>
        <c:crosses val="autoZero"/>
        <c:auto val="1"/>
        <c:lblAlgn val="ctr"/>
        <c:lblOffset val="100"/>
        <c:tickLblSkip val="1"/>
        <c:noMultiLvlLbl val="0"/>
      </c:catAx>
      <c:valAx>
        <c:axId val="1558145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5812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39104"/>
        <c:axId val="155866240"/>
      </c:lineChart>
      <c:catAx>
        <c:axId val="15583910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5866240"/>
        <c:crosses val="autoZero"/>
        <c:auto val="1"/>
        <c:lblAlgn val="ctr"/>
        <c:lblOffset val="100"/>
        <c:tickLblSkip val="1"/>
        <c:noMultiLvlLbl val="0"/>
      </c:catAx>
      <c:valAx>
        <c:axId val="1558662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5839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>
        <c:manualLayout>
          <c:xMode val="edge"/>
          <c:yMode val="edge"/>
          <c:x val="0.434927549115477"/>
          <c:y val="0.0067996373526745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18366076984621"/>
          <c:y val="0.166817769718948"/>
          <c:w val="0.912383322962041"/>
          <c:h val="0.68504079782411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'1A'!$H$9:$H$18</c:f>
              <c:numCache>
                <c:formatCode>0.00;[Red]0.00</c:formatCode>
                <c:ptCount val="10"/>
                <c:pt idx="0">
                  <c:v>7.6044</c:v>
                </c:pt>
                <c:pt idx="1">
                  <c:v>7.6048</c:v>
                </c:pt>
                <c:pt idx="2">
                  <c:v>7.5932</c:v>
                </c:pt>
                <c:pt idx="3">
                  <c:v>7.594</c:v>
                </c:pt>
                <c:pt idx="4">
                  <c:v>7.5848</c:v>
                </c:pt>
                <c:pt idx="5">
                  <c:v>7.6012</c:v>
                </c:pt>
                <c:pt idx="6">
                  <c:v>7.59</c:v>
                </c:pt>
                <c:pt idx="7">
                  <c:v>7.5832</c:v>
                </c:pt>
                <c:pt idx="8">
                  <c:v>7.598</c:v>
                </c:pt>
                <c:pt idx="9">
                  <c:v>7.5972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55903872"/>
        <c:axId val="155905408"/>
      </c:lineChart>
      <c:catAx>
        <c:axId val="1559038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5905408"/>
        <c:crosses val="autoZero"/>
        <c:auto val="1"/>
        <c:lblAlgn val="ctr"/>
        <c:lblOffset val="100"/>
        <c:noMultiLvlLbl val="0"/>
      </c:catAx>
      <c:valAx>
        <c:axId val="15590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0"/>
        <c:majorTickMark val="out"/>
        <c:minorTickMark val="in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5903872"/>
        <c:crosses val="autoZero"/>
        <c:crossBetween val="between"/>
        <c:majorUnit val="0.01"/>
        <c:minorUnit val="0.0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/>
              <a:t>极差控制图</a:t>
            </a:r>
            <a:endParaRPr lang="zh-CN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20885398072117"/>
          <c:y val="0.025369978858351"/>
          <c:w val="0.928275615851482"/>
          <c:h val="0.92268831571529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'1A'!$I$9:$I$18</c:f>
              <c:numCache>
                <c:formatCode>0.00;[Red]0.00</c:formatCode>
                <c:ptCount val="10"/>
                <c:pt idx="0">
                  <c:v>0.0339999999999998</c:v>
                </c:pt>
                <c:pt idx="1">
                  <c:v>0.0439999999999996</c:v>
                </c:pt>
                <c:pt idx="2">
                  <c:v>0.0700000000000003</c:v>
                </c:pt>
                <c:pt idx="3">
                  <c:v>0.04</c:v>
                </c:pt>
                <c:pt idx="4">
                  <c:v>0.04</c:v>
                </c:pt>
                <c:pt idx="5">
                  <c:v>0.0339999999999998</c:v>
                </c:pt>
                <c:pt idx="6">
                  <c:v>0.0199999999999996</c:v>
                </c:pt>
                <c:pt idx="7">
                  <c:v>0.0500000000000007</c:v>
                </c:pt>
                <c:pt idx="8">
                  <c:v>0.0499999999999998</c:v>
                </c:pt>
                <c:pt idx="9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57900160"/>
        <c:axId val="157901952"/>
      </c:lineChart>
      <c:catAx>
        <c:axId val="1579001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7901952"/>
        <c:crosses val="autoZero"/>
        <c:auto val="1"/>
        <c:lblAlgn val="ctr"/>
        <c:lblOffset val="100"/>
        <c:noMultiLvlLbl val="0"/>
      </c:catAx>
      <c:valAx>
        <c:axId val="157901952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790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304800</xdr:colOff>
      <xdr:row>18</xdr:row>
      <xdr:rowOff>47625</xdr:rowOff>
    </xdr:from>
    <xdr:to>
      <xdr:col>5</xdr:col>
      <xdr:colOff>571500</xdr:colOff>
      <xdr:row>18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724275" y="532384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25</xdr:row>
      <xdr:rowOff>47625</xdr:rowOff>
    </xdr:from>
    <xdr:to>
      <xdr:col>2</xdr:col>
      <xdr:colOff>390525</xdr:colOff>
      <xdr:row>25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9250" y="753618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8</xdr:col>
      <xdr:colOff>600075</xdr:colOff>
      <xdr:row>31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9437370"/>
        <a:ext cx="581977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9</xdr:col>
      <xdr:colOff>9525</xdr:colOff>
      <xdr:row>31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9437370"/>
        <a:ext cx="600075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85725</xdr:rowOff>
        </xdr:from>
        <xdr:to>
          <xdr:col>7</xdr:col>
          <xdr:colOff>447675</xdr:colOff>
          <xdr:row>7</xdr:row>
          <xdr:rowOff>104775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29175" y="2000250"/>
              <a:ext cx="2381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18</xdr:row>
          <xdr:rowOff>0</xdr:rowOff>
        </xdr:from>
        <xdr:to>
          <xdr:col>0</xdr:col>
          <xdr:colOff>733425</xdr:colOff>
          <xdr:row>19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5276215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28575</xdr:rowOff>
        </xdr:from>
        <xdr:to>
          <xdr:col>2</xdr:col>
          <xdr:colOff>390525</xdr:colOff>
          <xdr:row>22</xdr:row>
          <xdr:rowOff>38100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6875" y="6183630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22</xdr:row>
          <xdr:rowOff>104775</xdr:rowOff>
        </xdr:from>
        <xdr:to>
          <xdr:col>3</xdr:col>
          <xdr:colOff>28575</xdr:colOff>
          <xdr:row>23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9725" y="6555105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23</xdr:row>
          <xdr:rowOff>47625</xdr:rowOff>
        </xdr:from>
        <xdr:to>
          <xdr:col>3</xdr:col>
          <xdr:colOff>28575</xdr:colOff>
          <xdr:row>24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9725" y="6964680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114300</xdr:rowOff>
        </xdr:from>
        <xdr:to>
          <xdr:col>2</xdr:col>
          <xdr:colOff>428625</xdr:colOff>
          <xdr:row>27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81150" y="7926705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20</xdr:row>
          <xdr:rowOff>95250</xdr:rowOff>
        </xdr:from>
        <xdr:to>
          <xdr:col>0</xdr:col>
          <xdr:colOff>685800</xdr:colOff>
          <xdr:row>20</xdr:row>
          <xdr:rowOff>228600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6021705"/>
              <a:ext cx="152400" cy="133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66675</xdr:rowOff>
        </xdr:from>
        <xdr:to>
          <xdr:col>2</xdr:col>
          <xdr:colOff>561975</xdr:colOff>
          <xdr:row>27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90675" y="8269605"/>
              <a:ext cx="5143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71120</xdr:colOff>
      <xdr:row>3</xdr:row>
      <xdr:rowOff>132080</xdr:rowOff>
    </xdr:from>
    <xdr:to>
      <xdr:col>10</xdr:col>
      <xdr:colOff>356235</xdr:colOff>
      <xdr:row>17</xdr:row>
      <xdr:rowOff>160020</xdr:rowOff>
    </xdr:to>
    <xdr:graphicFrame>
      <xdr:nvGraphicFramePr>
        <xdr:cNvPr id="3" name="图表 2"/>
        <xdr:cNvGraphicFramePr/>
      </xdr:nvGraphicFramePr>
      <xdr:xfrm>
        <a:off x="71120" y="821690"/>
        <a:ext cx="7143115" cy="28016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444288</xdr:colOff>
      <xdr:row>10</xdr:row>
      <xdr:rowOff>101388</xdr:rowOff>
    </xdr:from>
    <xdr:to>
      <xdr:col>10</xdr:col>
      <xdr:colOff>282363</xdr:colOff>
      <xdr:row>10</xdr:row>
      <xdr:rowOff>120438</xdr:rowOff>
    </xdr:to>
    <xdr:cxnSp>
      <xdr:nvCxnSpPr>
        <xdr:cNvPr id="4" name="直接连接符 3"/>
        <xdr:cNvCxnSpPr/>
      </xdr:nvCxnSpPr>
      <xdr:spPr>
        <a:xfrm>
          <a:off x="443865" y="2177415"/>
          <a:ext cx="669607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484929</xdr:colOff>
      <xdr:row>14</xdr:row>
      <xdr:rowOff>8042</xdr:rowOff>
    </xdr:from>
    <xdr:to>
      <xdr:col>10</xdr:col>
      <xdr:colOff>323004</xdr:colOff>
      <xdr:row>14</xdr:row>
      <xdr:rowOff>27092</xdr:rowOff>
    </xdr:to>
    <xdr:cxnSp>
      <xdr:nvCxnSpPr>
        <xdr:cNvPr id="5" name="直接连接符 4"/>
        <xdr:cNvCxnSpPr/>
      </xdr:nvCxnSpPr>
      <xdr:spPr>
        <a:xfrm>
          <a:off x="484505" y="2876550"/>
          <a:ext cx="669607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445770</xdr:colOff>
      <xdr:row>6</xdr:row>
      <xdr:rowOff>147108</xdr:rowOff>
    </xdr:from>
    <xdr:to>
      <xdr:col>10</xdr:col>
      <xdr:colOff>321945</xdr:colOff>
      <xdr:row>6</xdr:row>
      <xdr:rowOff>156633</xdr:rowOff>
    </xdr:to>
    <xdr:cxnSp>
      <xdr:nvCxnSpPr>
        <xdr:cNvPr id="6" name="直接连接符 5"/>
        <xdr:cNvCxnSpPr/>
      </xdr:nvCxnSpPr>
      <xdr:spPr>
        <a:xfrm flipV="1">
          <a:off x="445770" y="1430655"/>
          <a:ext cx="67341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18</xdr:row>
      <xdr:rowOff>0</xdr:rowOff>
    </xdr:from>
    <xdr:to>
      <xdr:col>10</xdr:col>
      <xdr:colOff>266065</xdr:colOff>
      <xdr:row>32</xdr:row>
      <xdr:rowOff>28575</xdr:rowOff>
    </xdr:to>
    <xdr:graphicFrame>
      <xdr:nvGraphicFramePr>
        <xdr:cNvPr id="7" name="图表 6"/>
        <xdr:cNvGraphicFramePr/>
      </xdr:nvGraphicFramePr>
      <xdr:xfrm>
        <a:off x="9525" y="3661410"/>
        <a:ext cx="7114540" cy="27070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377402</xdr:colOff>
      <xdr:row>20</xdr:row>
      <xdr:rowOff>128270</xdr:rowOff>
    </xdr:from>
    <xdr:to>
      <xdr:col>10</xdr:col>
      <xdr:colOff>186902</xdr:colOff>
      <xdr:row>20</xdr:row>
      <xdr:rowOff>147320</xdr:rowOff>
    </xdr:to>
    <xdr:cxnSp>
      <xdr:nvCxnSpPr>
        <xdr:cNvPr id="8" name="直接连接符 7"/>
        <xdr:cNvCxnSpPr/>
      </xdr:nvCxnSpPr>
      <xdr:spPr>
        <a:xfrm flipV="1">
          <a:off x="377190" y="4185920"/>
          <a:ext cx="6667500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317076</xdr:colOff>
      <xdr:row>25</xdr:row>
      <xdr:rowOff>89747</xdr:rowOff>
    </xdr:from>
    <xdr:to>
      <xdr:col>10</xdr:col>
      <xdr:colOff>250401</xdr:colOff>
      <xdr:row>25</xdr:row>
      <xdr:rowOff>106892</xdr:rowOff>
    </xdr:to>
    <xdr:cxnSp>
      <xdr:nvCxnSpPr>
        <xdr:cNvPr id="10" name="直接连接符 9"/>
        <xdr:cNvCxnSpPr/>
      </xdr:nvCxnSpPr>
      <xdr:spPr>
        <a:xfrm>
          <a:off x="316865" y="5137785"/>
          <a:ext cx="6791325" cy="1714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8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7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6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L31"/>
  <sheetViews>
    <sheetView tabSelected="1" view="pageBreakPreview" zoomScale="120" zoomScaleNormal="100" zoomScaleSheetLayoutView="120" topLeftCell="A25" workbookViewId="0">
      <selection activeCell="B31" sqref="B31:I31"/>
    </sheetView>
  </sheetViews>
  <sheetFormatPr defaultColWidth="9" defaultRowHeight="15.6"/>
  <cols>
    <col min="1" max="1" width="10" style="6" customWidth="1"/>
    <col min="2" max="2" width="10.25" style="6" customWidth="1"/>
    <col min="3" max="3" width="7.875" style="6" customWidth="1"/>
    <col min="4" max="4" width="8.875" style="6" customWidth="1"/>
    <col min="5" max="8" width="7.875" style="6" customWidth="1"/>
    <col min="9" max="9" width="10.375" style="6" customWidth="1"/>
    <col min="10" max="16384" width="9" style="6"/>
  </cols>
  <sheetData>
    <row r="1" ht="17.4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29.25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ht="24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ht="32.1" customHeight="1" spans="1:9">
      <c r="A4" s="11" t="s">
        <v>3</v>
      </c>
      <c r="B4" s="12"/>
      <c r="C4" s="12"/>
      <c r="D4" s="12"/>
      <c r="E4" s="12"/>
      <c r="F4" s="12"/>
      <c r="G4" s="12"/>
      <c r="H4" s="12"/>
      <c r="I4" s="12"/>
    </row>
    <row r="5" ht="24" customHeight="1" spans="1:9">
      <c r="A5" s="13" t="s">
        <v>4</v>
      </c>
      <c r="B5" s="13"/>
      <c r="C5" s="13"/>
      <c r="D5" s="13"/>
      <c r="E5" s="13"/>
      <c r="F5" s="13"/>
      <c r="G5" s="13"/>
      <c r="H5" s="13"/>
      <c r="I5" s="13"/>
    </row>
    <row r="6" ht="24" customHeight="1" spans="1:9">
      <c r="A6" s="14" t="s">
        <v>5</v>
      </c>
      <c r="B6" s="15"/>
      <c r="C6" s="15"/>
      <c r="D6" s="16" t="s">
        <v>6</v>
      </c>
      <c r="E6" s="16"/>
      <c r="F6" s="16"/>
      <c r="G6" s="16"/>
      <c r="H6" s="16"/>
      <c r="I6" s="16"/>
    </row>
    <row r="7" ht="23.25" customHeight="1" spans="1:9">
      <c r="A7" s="17" t="s">
        <v>7</v>
      </c>
      <c r="B7" s="18" t="s">
        <v>8</v>
      </c>
      <c r="C7" s="18" t="s">
        <v>9</v>
      </c>
      <c r="D7" s="18"/>
      <c r="E7" s="18"/>
      <c r="F7" s="18"/>
      <c r="G7" s="18"/>
      <c r="H7" s="19"/>
      <c r="I7" s="60" t="s">
        <v>10</v>
      </c>
    </row>
    <row r="8" ht="21.95" customHeight="1" spans="1:9">
      <c r="A8" s="20"/>
      <c r="B8" s="21" t="s">
        <v>11</v>
      </c>
      <c r="C8" s="22" t="s">
        <v>12</v>
      </c>
      <c r="D8" s="22" t="s">
        <v>13</v>
      </c>
      <c r="E8" s="22" t="s">
        <v>14</v>
      </c>
      <c r="F8" s="22" t="s">
        <v>15</v>
      </c>
      <c r="G8" s="22" t="s">
        <v>16</v>
      </c>
      <c r="H8" s="23"/>
      <c r="I8" s="61"/>
    </row>
    <row r="9" s="2" customFormat="1" ht="21.95" customHeight="1" spans="1:12">
      <c r="A9" s="24">
        <v>1</v>
      </c>
      <c r="B9" s="25" t="s">
        <v>17</v>
      </c>
      <c r="C9" s="26">
        <v>7.586</v>
      </c>
      <c r="D9" s="26">
        <v>7.62</v>
      </c>
      <c r="E9" s="26">
        <v>7.62</v>
      </c>
      <c r="F9" s="26">
        <v>7.6</v>
      </c>
      <c r="G9" s="26">
        <v>7.596</v>
      </c>
      <c r="H9" s="27">
        <f t="shared" ref="H9:H18" si="0">SUM(C9:G9)/5</f>
        <v>7.6044</v>
      </c>
      <c r="I9" s="26">
        <f t="shared" ref="I9:I18" si="1">MAX(C9:G9)-MIN(C9:G9)</f>
        <v>0.0339999999999998</v>
      </c>
      <c r="K9" s="62"/>
      <c r="L9" s="63"/>
    </row>
    <row r="10" s="2" customFormat="1" ht="21.95" customHeight="1" spans="1:12">
      <c r="A10" s="24">
        <v>2</v>
      </c>
      <c r="B10" s="25" t="s">
        <v>18</v>
      </c>
      <c r="C10" s="26">
        <v>7.62</v>
      </c>
      <c r="D10" s="26">
        <v>7.6</v>
      </c>
      <c r="E10" s="26">
        <v>7.588</v>
      </c>
      <c r="F10" s="26">
        <v>7.63</v>
      </c>
      <c r="G10" s="26">
        <v>7.586</v>
      </c>
      <c r="H10" s="27">
        <f t="shared" si="0"/>
        <v>7.6048</v>
      </c>
      <c r="I10" s="26">
        <f t="shared" si="1"/>
        <v>0.0439999999999996</v>
      </c>
      <c r="K10" s="62"/>
      <c r="L10" s="63"/>
    </row>
    <row r="11" s="2" customFormat="1" ht="21.95" customHeight="1" spans="1:12">
      <c r="A11" s="24">
        <v>3</v>
      </c>
      <c r="B11" s="25" t="s">
        <v>19</v>
      </c>
      <c r="C11" s="26">
        <v>7.56</v>
      </c>
      <c r="D11" s="26">
        <v>7.57</v>
      </c>
      <c r="E11" s="26">
        <v>7.63</v>
      </c>
      <c r="F11" s="26">
        <v>7.586</v>
      </c>
      <c r="G11" s="26">
        <v>7.62</v>
      </c>
      <c r="H11" s="27">
        <f t="shared" si="0"/>
        <v>7.5932</v>
      </c>
      <c r="I11" s="26">
        <f t="shared" si="1"/>
        <v>0.0700000000000003</v>
      </c>
      <c r="K11" s="62"/>
      <c r="L11" s="63"/>
    </row>
    <row r="12" s="2" customFormat="1" ht="21.95" customHeight="1" spans="1:12">
      <c r="A12" s="24">
        <v>4</v>
      </c>
      <c r="B12" s="25" t="s">
        <v>20</v>
      </c>
      <c r="C12" s="26">
        <v>7.586</v>
      </c>
      <c r="D12" s="26">
        <v>7.62</v>
      </c>
      <c r="E12" s="26">
        <v>7.584</v>
      </c>
      <c r="F12" s="26">
        <v>7.6</v>
      </c>
      <c r="G12" s="26">
        <v>7.58</v>
      </c>
      <c r="H12" s="27">
        <f t="shared" si="0"/>
        <v>7.594</v>
      </c>
      <c r="I12" s="26">
        <f t="shared" si="1"/>
        <v>0.04</v>
      </c>
      <c r="K12" s="62" t="s">
        <v>21</v>
      </c>
      <c r="L12" s="63" t="s">
        <v>22</v>
      </c>
    </row>
    <row r="13" s="2" customFormat="1" ht="21.95" customHeight="1" spans="1:12">
      <c r="A13" s="28">
        <v>5</v>
      </c>
      <c r="B13" s="29" t="s">
        <v>23</v>
      </c>
      <c r="C13" s="26">
        <v>7.56</v>
      </c>
      <c r="D13" s="26">
        <v>7.6</v>
      </c>
      <c r="E13" s="26">
        <v>7.584</v>
      </c>
      <c r="F13" s="26">
        <v>7.6</v>
      </c>
      <c r="G13" s="26">
        <v>7.58</v>
      </c>
      <c r="H13" s="27">
        <f t="shared" si="0"/>
        <v>7.5848</v>
      </c>
      <c r="I13" s="26">
        <f t="shared" si="1"/>
        <v>0.04</v>
      </c>
      <c r="K13" s="62"/>
      <c r="L13" s="63"/>
    </row>
    <row r="14" s="2" customFormat="1" ht="21.95" customHeight="1" spans="1:12">
      <c r="A14" s="28">
        <v>6</v>
      </c>
      <c r="B14" s="29" t="s">
        <v>24</v>
      </c>
      <c r="C14" s="26">
        <v>7.586</v>
      </c>
      <c r="D14" s="26">
        <v>7.6</v>
      </c>
      <c r="E14" s="26">
        <v>7.6</v>
      </c>
      <c r="F14" s="26">
        <v>7.62</v>
      </c>
      <c r="G14" s="26">
        <v>7.6</v>
      </c>
      <c r="H14" s="27">
        <f t="shared" si="0"/>
        <v>7.6012</v>
      </c>
      <c r="I14" s="26">
        <f t="shared" si="1"/>
        <v>0.0339999999999998</v>
      </c>
      <c r="K14" s="62"/>
      <c r="L14" s="63"/>
    </row>
    <row r="15" s="2" customFormat="1" ht="21.95" customHeight="1" spans="1:12">
      <c r="A15" s="28">
        <v>7</v>
      </c>
      <c r="B15" s="29" t="s">
        <v>25</v>
      </c>
      <c r="C15" s="26">
        <v>7.586</v>
      </c>
      <c r="D15" s="26">
        <v>7.6</v>
      </c>
      <c r="E15" s="26">
        <v>7.584</v>
      </c>
      <c r="F15" s="26">
        <v>7.6</v>
      </c>
      <c r="G15" s="26">
        <v>7.58</v>
      </c>
      <c r="H15" s="27">
        <f t="shared" si="0"/>
        <v>7.59</v>
      </c>
      <c r="I15" s="26">
        <f t="shared" si="1"/>
        <v>0.0199999999999996</v>
      </c>
      <c r="K15" s="62" t="s">
        <v>26</v>
      </c>
      <c r="L15" s="63"/>
    </row>
    <row r="16" s="2" customFormat="1" ht="21.95" customHeight="1" spans="1:12">
      <c r="A16" s="28">
        <v>8</v>
      </c>
      <c r="B16" s="29" t="s">
        <v>27</v>
      </c>
      <c r="C16" s="26">
        <v>7.586</v>
      </c>
      <c r="D16" s="26">
        <v>7.6</v>
      </c>
      <c r="E16" s="26">
        <v>7.56</v>
      </c>
      <c r="F16" s="26">
        <v>7.61</v>
      </c>
      <c r="G16" s="26">
        <v>7.56</v>
      </c>
      <c r="H16" s="27">
        <f t="shared" si="0"/>
        <v>7.5832</v>
      </c>
      <c r="I16" s="26">
        <f t="shared" si="1"/>
        <v>0.0500000000000007</v>
      </c>
      <c r="K16" s="62"/>
      <c r="L16" s="64"/>
    </row>
    <row r="17" s="2" customFormat="1" ht="21.95" customHeight="1" spans="1:12">
      <c r="A17" s="28">
        <v>9</v>
      </c>
      <c r="B17" s="29" t="s">
        <v>28</v>
      </c>
      <c r="C17" s="26">
        <v>7.586</v>
      </c>
      <c r="D17" s="26">
        <v>7.61</v>
      </c>
      <c r="E17" s="26">
        <v>7.584</v>
      </c>
      <c r="F17" s="26">
        <v>7.63</v>
      </c>
      <c r="G17" s="26">
        <v>7.58</v>
      </c>
      <c r="H17" s="27">
        <f t="shared" si="0"/>
        <v>7.598</v>
      </c>
      <c r="I17" s="26">
        <f t="shared" si="1"/>
        <v>0.0499999999999998</v>
      </c>
      <c r="K17" s="62"/>
      <c r="L17" s="63"/>
    </row>
    <row r="18" s="2" customFormat="1" ht="21.95" customHeight="1" spans="1:12">
      <c r="A18" s="28">
        <v>10</v>
      </c>
      <c r="B18" s="29" t="s">
        <v>28</v>
      </c>
      <c r="C18" s="26">
        <v>7.586</v>
      </c>
      <c r="D18" s="26">
        <v>7.61</v>
      </c>
      <c r="E18" s="26">
        <v>7.59</v>
      </c>
      <c r="F18" s="26">
        <v>7.62</v>
      </c>
      <c r="G18" s="26">
        <v>7.58</v>
      </c>
      <c r="H18" s="27">
        <f t="shared" si="0"/>
        <v>7.5972</v>
      </c>
      <c r="I18" s="26">
        <f t="shared" si="1"/>
        <v>0.04</v>
      </c>
      <c r="K18" s="62"/>
      <c r="L18" s="63"/>
    </row>
    <row r="19" s="2" customFormat="1" ht="21.95" customHeight="1" spans="1:9">
      <c r="A19" s="30"/>
      <c r="B19" s="31">
        <f>AVERAGE(H9:H18)</f>
        <v>7.59508</v>
      </c>
      <c r="C19" s="32"/>
      <c r="D19" s="32"/>
      <c r="E19" s="32"/>
      <c r="F19" s="33"/>
      <c r="G19" s="34">
        <f>AVERAGE(I9:I18)</f>
        <v>0.0422</v>
      </c>
      <c r="H19" s="35"/>
      <c r="I19" s="65"/>
    </row>
    <row r="20" s="2" customFormat="1" ht="29.25" customHeight="1" spans="1:9">
      <c r="A20" s="36" t="s">
        <v>29</v>
      </c>
      <c r="B20" s="37"/>
      <c r="C20" s="38" t="s">
        <v>30</v>
      </c>
      <c r="D20" s="39">
        <v>0.577</v>
      </c>
      <c r="E20" s="38" t="s">
        <v>31</v>
      </c>
      <c r="F20" s="39">
        <v>2.115</v>
      </c>
      <c r="G20" s="38" t="s">
        <v>32</v>
      </c>
      <c r="H20" s="39">
        <v>0</v>
      </c>
      <c r="I20" s="66"/>
    </row>
    <row r="21" ht="18" spans="1:9">
      <c r="A21" s="40"/>
      <c r="B21" s="41" t="s">
        <v>33</v>
      </c>
      <c r="C21" s="42"/>
      <c r="D21" s="2"/>
      <c r="E21" s="2"/>
      <c r="F21" s="2"/>
      <c r="G21" s="2"/>
      <c r="H21" s="2"/>
      <c r="I21" s="2"/>
    </row>
    <row r="22" ht="23.25" customHeight="1" spans="1:9">
      <c r="A22" s="43" t="s">
        <v>34</v>
      </c>
      <c r="B22" s="44" t="s">
        <v>35</v>
      </c>
      <c r="C22" s="45"/>
      <c r="D22" s="46">
        <f>SUM(B19)</f>
        <v>7.59508</v>
      </c>
      <c r="E22" s="47" t="s">
        <v>36</v>
      </c>
      <c r="F22" s="2"/>
      <c r="G22" s="2"/>
      <c r="H22" s="2"/>
      <c r="I22" s="2"/>
    </row>
    <row r="23" ht="36.75" customHeight="1" spans="1:9">
      <c r="A23" s="43" t="s">
        <v>37</v>
      </c>
      <c r="B23" s="44" t="s">
        <v>38</v>
      </c>
      <c r="C23" s="45"/>
      <c r="D23" s="48">
        <f>SUM(D22+D20*G19)</f>
        <v>7.6194294</v>
      </c>
      <c r="E23" s="47" t="s">
        <v>36</v>
      </c>
      <c r="F23" s="49"/>
      <c r="G23" s="49"/>
      <c r="H23" s="50"/>
      <c r="I23" s="50"/>
    </row>
    <row r="24" ht="27" customHeight="1" spans="1:9">
      <c r="A24" s="43" t="s">
        <v>39</v>
      </c>
      <c r="B24" s="44" t="s">
        <v>40</v>
      </c>
      <c r="D24" s="48">
        <f>SUM(B19-D20*G19)</f>
        <v>7.5707306</v>
      </c>
      <c r="E24" s="47" t="s">
        <v>36</v>
      </c>
      <c r="F24" s="51"/>
      <c r="G24" s="51"/>
      <c r="H24" s="51"/>
      <c r="I24" s="2"/>
    </row>
    <row r="25" ht="18" spans="1:9">
      <c r="A25" s="52" t="s">
        <v>10</v>
      </c>
      <c r="B25" s="53" t="s">
        <v>33</v>
      </c>
      <c r="D25" s="46"/>
      <c r="E25" s="2"/>
      <c r="F25" s="2"/>
      <c r="G25" s="2"/>
      <c r="H25" s="2"/>
      <c r="I25" s="2"/>
    </row>
    <row r="26" ht="25.5" customHeight="1" spans="1:9">
      <c r="A26" s="54" t="s">
        <v>41</v>
      </c>
      <c r="B26" s="55" t="s">
        <v>42</v>
      </c>
      <c r="D26" s="46">
        <f>SUM(G19)</f>
        <v>0.0422</v>
      </c>
      <c r="E26" s="47" t="s">
        <v>36</v>
      </c>
      <c r="F26" s="2"/>
      <c r="G26" s="2"/>
      <c r="H26" s="2"/>
      <c r="I26" s="2"/>
    </row>
    <row r="27" ht="30.75" customHeight="1" spans="1:9">
      <c r="A27" s="43" t="s">
        <v>37</v>
      </c>
      <c r="B27" s="44" t="s">
        <v>38</v>
      </c>
      <c r="D27" s="46">
        <f>SUM(F20*G19)</f>
        <v>0.089253</v>
      </c>
      <c r="E27" s="47" t="s">
        <v>36</v>
      </c>
      <c r="F27" s="56"/>
      <c r="G27" s="2"/>
      <c r="H27" s="50"/>
      <c r="I27" s="50"/>
    </row>
    <row r="28" ht="29.25" customHeight="1" spans="1:9">
      <c r="A28" s="43" t="s">
        <v>39</v>
      </c>
      <c r="B28" s="44" t="s">
        <v>40</v>
      </c>
      <c r="D28" s="48">
        <f>SUM(H20*G19)</f>
        <v>0</v>
      </c>
      <c r="E28" s="47" t="s">
        <v>36</v>
      </c>
      <c r="F28" s="2"/>
      <c r="G28" s="2"/>
      <c r="H28" s="50"/>
      <c r="I28" s="50"/>
    </row>
    <row r="29" spans="1:9">
      <c r="A29" s="57" t="s">
        <v>43</v>
      </c>
      <c r="B29" s="4"/>
      <c r="C29" s="4"/>
      <c r="D29" s="4"/>
      <c r="E29" s="4"/>
      <c r="F29" s="4"/>
      <c r="G29" s="4"/>
      <c r="H29" s="4"/>
      <c r="I29" s="4"/>
    </row>
    <row r="30" ht="29.1" customHeight="1" spans="1:9">
      <c r="A30" s="58" t="s">
        <v>44</v>
      </c>
      <c r="B30" s="58"/>
      <c r="C30" s="58"/>
      <c r="D30" s="58"/>
      <c r="E30" s="58"/>
      <c r="F30" s="58"/>
      <c r="G30" s="58"/>
      <c r="H30" s="58"/>
      <c r="I30" s="58"/>
    </row>
    <row r="31" ht="23.25" customHeight="1" spans="2:9">
      <c r="B31" s="59" t="s">
        <v>45</v>
      </c>
      <c r="C31" s="59"/>
      <c r="D31" s="59"/>
      <c r="E31" s="59"/>
      <c r="F31" s="59"/>
      <c r="G31" s="59"/>
      <c r="H31" s="59"/>
      <c r="I31" s="59"/>
    </row>
  </sheetData>
  <mergeCells count="18">
    <mergeCell ref="A1:I1"/>
    <mergeCell ref="A2:I2"/>
    <mergeCell ref="A3:I3"/>
    <mergeCell ref="A4:I4"/>
    <mergeCell ref="A5:I5"/>
    <mergeCell ref="D6:I6"/>
    <mergeCell ref="C7:G7"/>
    <mergeCell ref="A20:B20"/>
    <mergeCell ref="B21:C21"/>
    <mergeCell ref="H23:I23"/>
    <mergeCell ref="H27:I27"/>
    <mergeCell ref="H28:I28"/>
    <mergeCell ref="A29:I29"/>
    <mergeCell ref="A30:I30"/>
    <mergeCell ref="B31:I31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scale="97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6</xdr:row>
                <xdr:rowOff>85725</xdr:rowOff>
              </from>
              <to>
                <xdr:col>7</xdr:col>
                <xdr:colOff>447675</xdr:colOff>
                <xdr:row>7</xdr:row>
                <xdr:rowOff>104775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18</xdr:row>
                <xdr:rowOff>0</xdr:rowOff>
              </from>
              <to>
                <xdr:col>0</xdr:col>
                <xdr:colOff>733425</xdr:colOff>
                <xdr:row>19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21</xdr:row>
                <xdr:rowOff>28575</xdr:rowOff>
              </from>
              <to>
                <xdr:col>2</xdr:col>
                <xdr:colOff>390525</xdr:colOff>
                <xdr:row>22</xdr:row>
                <xdr:rowOff>38100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66675</xdr:colOff>
                <xdr:row>22</xdr:row>
                <xdr:rowOff>104775</xdr:rowOff>
              </from>
              <to>
                <xdr:col>3</xdr:col>
                <xdr:colOff>28575</xdr:colOff>
                <xdr:row>23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66675</xdr:colOff>
                <xdr:row>23</xdr:row>
                <xdr:rowOff>47625</xdr:rowOff>
              </from>
              <to>
                <xdr:col>3</xdr:col>
                <xdr:colOff>28575</xdr:colOff>
                <xdr:row>24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26</xdr:row>
                <xdr:rowOff>114300</xdr:rowOff>
              </from>
              <to>
                <xdr:col>2</xdr:col>
                <xdr:colOff>428625</xdr:colOff>
                <xdr:row>27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20</xdr:row>
                <xdr:rowOff>95250</xdr:rowOff>
              </from>
              <to>
                <xdr:col>0</xdr:col>
                <xdr:colOff>685800</xdr:colOff>
                <xdr:row>20</xdr:row>
                <xdr:rowOff>228600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27</xdr:row>
                <xdr:rowOff>66675</xdr:rowOff>
              </from>
              <to>
                <xdr:col>2</xdr:col>
                <xdr:colOff>561975</xdr:colOff>
                <xdr:row>27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view="pageBreakPreview" zoomScale="90" zoomScaleNormal="100" zoomScaleSheetLayoutView="90" workbookViewId="0">
      <selection activeCell="P10" sqref="P10"/>
    </sheetView>
  </sheetViews>
  <sheetFormatPr defaultColWidth="9" defaultRowHeight="15.6"/>
  <cols>
    <col min="12" max="12" width="12" customWidth="1"/>
  </cols>
  <sheetData>
    <row r="1" spans="2:2">
      <c r="B1" t="s">
        <v>46</v>
      </c>
    </row>
    <row r="2" spans="1:11">
      <c r="A2" s="1" t="s">
        <v>47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3.1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6" spans="12:12">
      <c r="L6" s="2" t="s">
        <v>48</v>
      </c>
    </row>
    <row r="10" spans="12:12">
      <c r="L10" s="3"/>
    </row>
    <row r="11" spans="12:12">
      <c r="L11" s="3" t="s">
        <v>49</v>
      </c>
    </row>
    <row r="14" spans="12:12">
      <c r="L14" s="3" t="s">
        <v>50</v>
      </c>
    </row>
    <row r="15" spans="12:12">
      <c r="L15" s="2"/>
    </row>
    <row r="20" spans="12:12">
      <c r="L20" s="2"/>
    </row>
    <row r="21" spans="12:12">
      <c r="L21" s="2" t="s">
        <v>51</v>
      </c>
    </row>
    <row r="23" spans="12:12">
      <c r="L23" s="4" t="s">
        <v>52</v>
      </c>
    </row>
    <row r="24" spans="12:12">
      <c r="L24" s="5"/>
    </row>
    <row r="25" spans="12:12">
      <c r="L25" s="4" t="s">
        <v>53</v>
      </c>
    </row>
    <row r="30" spans="12:12">
      <c r="L30" s="6"/>
    </row>
    <row r="32" ht="8.1" customHeight="1"/>
  </sheetData>
  <mergeCells count="2">
    <mergeCell ref="L23:L24"/>
    <mergeCell ref="A2:K3"/>
  </mergeCells>
  <pageMargins left="0.75" right="0.75" top="1" bottom="1" header="0.511805555555556" footer="0.511805555555556"/>
  <pageSetup paperSize="9" scale="9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梅花</cp:lastModifiedBy>
  <dcterms:created xsi:type="dcterms:W3CDTF">1996-12-17T01:32:00Z</dcterms:created>
  <cp:lastPrinted>2019-04-26T09:11:00Z</cp:lastPrinted>
  <dcterms:modified xsi:type="dcterms:W3CDTF">2019-12-01T03:10:33Z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