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1A" sheetId="16" r:id="rId1"/>
    <sheet name="1B" sheetId="17" r:id="rId2"/>
  </sheets>
  <definedNames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<sst xmlns="http://schemas.openxmlformats.org/spreadsheetml/2006/main" count="68" uniqueCount="56">
  <si>
    <t>江西金虎保险设备集团有限公司</t>
  </si>
  <si>
    <t>一、材料涂层厚度检测 测量过程监视统计记录表</t>
  </si>
  <si>
    <r>
      <t xml:space="preserve">测量过程名称：材料涂层厚度检测 </t>
    </r>
    <r>
      <rPr>
        <sz val="12"/>
        <rFont val="Times New Roman"/>
        <charset val="134"/>
      </rPr>
      <t xml:space="preserve">  </t>
    </r>
  </si>
  <si>
    <r>
      <t>被测参数：涂层厚度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测量范围：85</t>
    </r>
    <r>
      <rPr>
        <sz val="12"/>
        <rFont val="Times New Roman"/>
        <charset val="134"/>
      </rPr>
      <t xml:space="preserve">μm      </t>
    </r>
    <r>
      <rPr>
        <sz val="12"/>
        <rFont val="宋体"/>
        <charset val="134"/>
      </rPr>
      <t>允差范围：±1</t>
    </r>
    <r>
      <rPr>
        <sz val="12"/>
        <rFont val="Times New Roman"/>
        <charset val="134"/>
      </rPr>
      <t>0μm</t>
    </r>
  </si>
  <si>
    <t xml:space="preserve">测量仪器：涂层厚度仪0-1300μm     示值误差:±(3+H×0.1)μm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</si>
  <si>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</si>
  <si>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r>
      <rPr>
        <sz val="12"/>
        <rFont val="宋体"/>
        <charset val="134"/>
      </rPr>
      <t>标准膜片：85.0</t>
    </r>
    <r>
      <rPr>
        <sz val="12"/>
        <rFont val="Calibri"/>
        <charset val="134"/>
      </rPr>
      <t>μ</t>
    </r>
    <r>
      <rPr>
        <sz val="12"/>
        <rFont val="宋体"/>
        <charset val="134"/>
      </rPr>
      <t xml:space="preserve">m  </t>
    </r>
  </si>
  <si>
    <t>序号</t>
  </si>
  <si>
    <t>核查</t>
  </si>
  <si>
    <r>
      <rPr>
        <sz val="12"/>
        <rFont val="宋体"/>
        <charset val="134"/>
      </rPr>
      <t>观察记录（</t>
    </r>
    <r>
      <rPr>
        <sz val="12"/>
        <rFont val="Times New Roman"/>
        <charset val="134"/>
      </rPr>
      <t>μ</t>
    </r>
    <r>
      <rPr>
        <sz val="12"/>
        <rFont val="宋体"/>
        <charset val="134"/>
      </rPr>
      <t>m）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</si>
  <si>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</si>
  <si>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</si>
  <si>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</si>
  <si>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</si>
  <si>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</si>
  <si>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</si>
  <si>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</si>
  <si>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2021.3.1</t>
  </si>
  <si>
    <t>2021.3.18</t>
  </si>
  <si>
    <t>2021.4.2</t>
  </si>
  <si>
    <t>2021.4.16</t>
  </si>
  <si>
    <t xml:space="preserve">                  </t>
  </si>
  <si>
    <t xml:space="preserve">                          </t>
  </si>
  <si>
    <t>2021.5.3</t>
  </si>
  <si>
    <t>2021.5.19</t>
  </si>
  <si>
    <t>2021.6.2</t>
  </si>
  <si>
    <t xml:space="preserve">                        </t>
  </si>
  <si>
    <t>2021.6.20</t>
  </si>
  <si>
    <t>2021.7.1</t>
  </si>
  <si>
    <t>2021.7.22</t>
  </si>
  <si>
    <t>2021.8.5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</si>
  <si>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</si>
  <si>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</si>
  <si>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</si>
  <si>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</si>
  <si>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</si>
  <si>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</si>
  <si>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</si>
  <si>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μm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</si>
  <si>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</si>
  <si>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</si>
  <si>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</si>
  <si>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</si>
  <si>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</si>
  <si>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</si>
  <si>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</si>
  <si>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均值、极差控制图状态正常，产品的塑粉涂层厚度测量过程中未出现非正常变异，能满足生产工艺要求。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</si>
  <si>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核查人员：童海波</t>
    </r>
  </si>
  <si>
    <r>
      <t xml:space="preserve"> </t>
    </r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材料涂层厚度检测测量过程质控图</t>
    </r>
  </si>
  <si>
    <t>UCL=85.28</t>
  </si>
  <si>
    <t>CL=85.14</t>
  </si>
  <si>
    <t>LCL=85.00</t>
  </si>
  <si>
    <t xml:space="preserve"> </t>
  </si>
  <si>
    <t>UCL=0.51</t>
  </si>
  <si>
    <t>CL=0.24</t>
  </si>
  <si>
    <t>LCL=0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</si>
</sst>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"/>
    <numFmt numFmtId="177" formatCode="0.00_ "/>
    <numFmt numFmtId="178" formatCode="0.0_ "/>
    <numFmt numFmtId="179" formatCode="0.00_);[Red]\(0.00\)"/>
    <numFmt numFmtId="180" formatCode="0.0000_ "/>
    <numFmt numFmtId="181" formatCode="0.000_ "/>
  </numFmts>
  <fonts count="36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color rgb="FF000000"/>
      <name val="宋体"/>
      <charset val="134"/>
    </font>
    <font>
      <i/>
      <sz val="16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0"/>
      <name val="Times New Roman"/>
      <charset val="134"/>
    </font>
    <font>
      <b/>
      <sz val="20"/>
      <name val="宋体"/>
      <charset val="134"/>
    </font>
    <font>
      <sz val="12"/>
      <name val="Calibri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7" borderId="1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24" borderId="17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78" fontId="7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7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177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vertical="center"/>
    </xf>
    <xf numFmtId="179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0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Border="1"/>
    <xf numFmtId="179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80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81" fontId="7" fillId="0" borderId="0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181" fontId="7" fillId="0" borderId="0" xfId="0" applyNumberFormat="1" applyFont="1" applyBorder="1" applyAlignment="1">
      <alignment horizontal="center" wrapText="1"/>
    </xf>
    <xf numFmtId="178" fontId="7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81568"/>
        <c:axId val="152783872"/>
      </c:lineChart>
      <c:catAx>
        <c:axId val="15278156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2783872"/>
        <c:crosses val="autoZero"/>
        <c:auto val="1"/>
        <c:lblAlgn val="ctr"/>
        <c:lblOffset val="100"/>
        <c:tickLblSkip val="1"/>
        <c:noMultiLvlLbl val="0"/>
      </c:catAx>
      <c:valAx>
        <c:axId val="1527838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2781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24832"/>
        <c:axId val="224200192"/>
      </c:lineChart>
      <c:catAx>
        <c:axId val="15282483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24200192"/>
        <c:crosses val="autoZero"/>
        <c:auto val="1"/>
        <c:lblAlgn val="ctr"/>
        <c:lblOffset val="100"/>
        <c:tickLblSkip val="1"/>
        <c:noMultiLvlLbl val="0"/>
      </c:catAx>
      <c:valAx>
        <c:axId val="224200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2824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'1A'!$I$9:$I$19</c:f>
              <c:numCache>
                <c:formatCode>0.00_ </c:formatCode>
                <c:ptCount val="11"/>
                <c:pt idx="0">
                  <c:v>0.200000000000003</c:v>
                </c:pt>
                <c:pt idx="1">
                  <c:v>0.200000000000003</c:v>
                </c:pt>
                <c:pt idx="2">
                  <c:v>0.299999999999997</c:v>
                </c:pt>
                <c:pt idx="3">
                  <c:v>0.200000000000003</c:v>
                </c:pt>
                <c:pt idx="4">
                  <c:v>0.200000000000003</c:v>
                </c:pt>
                <c:pt idx="5">
                  <c:v>0.299999999999997</c:v>
                </c:pt>
                <c:pt idx="6">
                  <c:v>0.299999999999997</c:v>
                </c:pt>
                <c:pt idx="7">
                  <c:v>0.200000000000003</c:v>
                </c:pt>
                <c:pt idx="8">
                  <c:v>0.200000000000003</c:v>
                </c:pt>
                <c:pt idx="9">
                  <c:v>0.299999999999997</c:v>
                </c:pt>
                <c:pt idx="10">
                  <c:v>0.400000000000006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24038912"/>
        <c:axId val="224040448"/>
      </c:lineChart>
      <c:catAx>
        <c:axId val="224038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24040448"/>
        <c:crosses val="autoZero"/>
        <c:auto val="1"/>
        <c:lblAlgn val="ctr"/>
        <c:lblOffset val="100"/>
        <c:noMultiLvlLbl val="0"/>
      </c:catAx>
      <c:valAx>
        <c:axId val="224040448"/>
        <c:scaling>
          <c:orientation val="minMax"/>
          <c:max val="0.5"/>
          <c:min val="0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24038912"/>
        <c:crosses val="autoZero"/>
        <c:crossBetween val="between"/>
        <c:majorUnit val="0.1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'1A'!$H$9:$H$19</c:f>
              <c:numCache>
                <c:formatCode>0.00_ </c:formatCode>
                <c:ptCount val="11"/>
                <c:pt idx="0">
                  <c:v>85.12</c:v>
                </c:pt>
                <c:pt idx="1">
                  <c:v>85.2</c:v>
                </c:pt>
                <c:pt idx="2">
                  <c:v>85.14</c:v>
                </c:pt>
                <c:pt idx="3">
                  <c:v>85.06</c:v>
                </c:pt>
                <c:pt idx="4">
                  <c:v>85.18</c:v>
                </c:pt>
                <c:pt idx="5">
                  <c:v>85.16</c:v>
                </c:pt>
                <c:pt idx="6">
                  <c:v>85.14</c:v>
                </c:pt>
                <c:pt idx="7">
                  <c:v>85.1</c:v>
                </c:pt>
                <c:pt idx="8">
                  <c:v>85.1</c:v>
                </c:pt>
                <c:pt idx="9">
                  <c:v>85.16</c:v>
                </c:pt>
                <c:pt idx="10">
                  <c:v>85.2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24065792"/>
        <c:axId val="224075776"/>
      </c:lineChart>
      <c:catAx>
        <c:axId val="22406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24075776"/>
        <c:crosses val="autoZero"/>
        <c:auto val="1"/>
        <c:lblAlgn val="ctr"/>
        <c:lblOffset val="100"/>
        <c:noMultiLvlLbl val="0"/>
      </c:catAx>
      <c:valAx>
        <c:axId val="224075776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2406579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24</xdr:row>
      <xdr:rowOff>0</xdr:rowOff>
    </xdr:from>
    <xdr:to>
      <xdr:col>5</xdr:col>
      <xdr:colOff>561975</xdr:colOff>
      <xdr:row>24</xdr:row>
      <xdr:rowOff>200025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640455" y="692277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0</xdr:rowOff>
    </xdr:from>
    <xdr:to>
      <xdr:col>2</xdr:col>
      <xdr:colOff>390525</xdr:colOff>
      <xdr:row>31</xdr:row>
      <xdr:rowOff>238125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5440" y="966025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8</xdr:col>
      <xdr:colOff>596900</xdr:colOff>
      <xdr:row>37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2574905"/>
        <a:ext cx="574802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37</xdr:row>
      <xdr:rowOff>0</xdr:rowOff>
    </xdr:from>
    <xdr:to>
      <xdr:col>9</xdr:col>
      <xdr:colOff>9525</xdr:colOff>
      <xdr:row>37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2574905"/>
        <a:ext cx="574357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213360</xdr:colOff>
          <xdr:row>6</xdr:row>
          <xdr:rowOff>83820</xdr:rowOff>
        </xdr:from>
        <xdr:to>
          <xdr:col>7</xdr:col>
          <xdr:colOff>449580</xdr:colOff>
          <xdr:row>7</xdr:row>
          <xdr:rowOff>106680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762500" y="1950720"/>
              <a:ext cx="236220" cy="31813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24</xdr:row>
          <xdr:rowOff>0</xdr:rowOff>
        </xdr:from>
        <xdr:to>
          <xdr:col>0</xdr:col>
          <xdr:colOff>731520</xdr:colOff>
          <xdr:row>25</xdr:row>
          <xdr:rowOff>22860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6922770"/>
              <a:ext cx="274320" cy="3028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27</xdr:row>
          <xdr:rowOff>0</xdr:rowOff>
        </xdr:from>
        <xdr:to>
          <xdr:col>2</xdr:col>
          <xdr:colOff>388620</xdr:colOff>
          <xdr:row>28</xdr:row>
          <xdr:rowOff>7620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1160" y="8050530"/>
              <a:ext cx="266700" cy="3028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28</xdr:row>
          <xdr:rowOff>0</xdr:rowOff>
        </xdr:from>
        <xdr:to>
          <xdr:col>3</xdr:col>
          <xdr:colOff>30480</xdr:colOff>
          <xdr:row>28</xdr:row>
          <xdr:rowOff>358140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7820" y="8345805"/>
              <a:ext cx="563880" cy="3581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29</xdr:row>
          <xdr:rowOff>0</xdr:rowOff>
        </xdr:from>
        <xdr:to>
          <xdr:col>3</xdr:col>
          <xdr:colOff>30480</xdr:colOff>
          <xdr:row>29</xdr:row>
          <xdr:rowOff>304800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7820" y="8812530"/>
              <a:ext cx="5638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0</xdr:rowOff>
        </xdr:from>
        <xdr:to>
          <xdr:col>2</xdr:col>
          <xdr:colOff>426720</xdr:colOff>
          <xdr:row>32</xdr:row>
          <xdr:rowOff>274320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77340" y="9984105"/>
              <a:ext cx="388620" cy="2743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26</xdr:row>
          <xdr:rowOff>99060</xdr:rowOff>
        </xdr:from>
        <xdr:to>
          <xdr:col>0</xdr:col>
          <xdr:colOff>685800</xdr:colOff>
          <xdr:row>26</xdr:row>
          <xdr:rowOff>441960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7673340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33</xdr:row>
          <xdr:rowOff>0</xdr:rowOff>
        </xdr:from>
        <xdr:to>
          <xdr:col>2</xdr:col>
          <xdr:colOff>563880</xdr:colOff>
          <xdr:row>33</xdr:row>
          <xdr:rowOff>297180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84960" y="10374630"/>
              <a:ext cx="518160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504825</xdr:colOff>
      <xdr:row>17</xdr:row>
      <xdr:rowOff>9525</xdr:rowOff>
    </xdr:from>
    <xdr:to>
      <xdr:col>11</xdr:col>
      <xdr:colOff>371475</xdr:colOff>
      <xdr:row>29</xdr:row>
      <xdr:rowOff>85725</xdr:rowOff>
    </xdr:to>
    <xdr:graphicFrame>
      <xdr:nvGraphicFramePr>
        <xdr:cNvPr id="8" name="图表 7"/>
        <xdr:cNvGraphicFramePr/>
      </xdr:nvGraphicFramePr>
      <xdr:xfrm>
        <a:off x="504825" y="3890010"/>
        <a:ext cx="7410450" cy="25412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476250</xdr:colOff>
      <xdr:row>3</xdr:row>
      <xdr:rowOff>0</xdr:rowOff>
    </xdr:from>
    <xdr:to>
      <xdr:col>11</xdr:col>
      <xdr:colOff>304800</xdr:colOff>
      <xdr:row>16</xdr:row>
      <xdr:rowOff>57150</xdr:rowOff>
    </xdr:to>
    <xdr:graphicFrame>
      <xdr:nvGraphicFramePr>
        <xdr:cNvPr id="7" name="图表 6"/>
        <xdr:cNvGraphicFramePr/>
      </xdr:nvGraphicFramePr>
      <xdr:xfrm>
        <a:off x="476250" y="1047750"/>
        <a:ext cx="7372350" cy="26327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582386</xdr:colOff>
      <xdr:row>5</xdr:row>
      <xdr:rowOff>114300</xdr:rowOff>
    </xdr:from>
    <xdr:to>
      <xdr:col>11</xdr:col>
      <xdr:colOff>439511</xdr:colOff>
      <xdr:row>5</xdr:row>
      <xdr:rowOff>114300</xdr:rowOff>
    </xdr:to>
    <xdr:sp>
      <xdr:nvSpPr>
        <xdr:cNvPr id="20612" name="Line 132"/>
        <xdr:cNvSpPr>
          <a:spLocks noChangeShapeType="1"/>
        </xdr:cNvSpPr>
      </xdr:nvSpPr>
      <xdr:spPr>
        <a:xfrm>
          <a:off x="582295" y="155829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595992</xdr:colOff>
      <xdr:row>13</xdr:row>
      <xdr:rowOff>32657</xdr:rowOff>
    </xdr:from>
    <xdr:to>
      <xdr:col>11</xdr:col>
      <xdr:colOff>443592</xdr:colOff>
      <xdr:row>13</xdr:row>
      <xdr:rowOff>32657</xdr:rowOff>
    </xdr:to>
    <xdr:sp>
      <xdr:nvSpPr>
        <xdr:cNvPr id="20613" name="Line 133"/>
        <xdr:cNvSpPr>
          <a:spLocks noChangeShapeType="1"/>
        </xdr:cNvSpPr>
      </xdr:nvSpPr>
      <xdr:spPr>
        <a:xfrm>
          <a:off x="595630" y="3061335"/>
          <a:ext cx="73914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521154</xdr:colOff>
      <xdr:row>9</xdr:row>
      <xdr:rowOff>54429</xdr:rowOff>
    </xdr:from>
    <xdr:to>
      <xdr:col>11</xdr:col>
      <xdr:colOff>406854</xdr:colOff>
      <xdr:row>9</xdr:row>
      <xdr:rowOff>54429</xdr:rowOff>
    </xdr:to>
    <xdr:sp>
      <xdr:nvSpPr>
        <xdr:cNvPr id="20614" name="Line 134"/>
        <xdr:cNvSpPr>
          <a:spLocks noChangeShapeType="1"/>
        </xdr:cNvSpPr>
      </xdr:nvSpPr>
      <xdr:spPr>
        <a:xfrm>
          <a:off x="520700" y="229044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684439</xdr:colOff>
      <xdr:row>19</xdr:row>
      <xdr:rowOff>34018</xdr:rowOff>
    </xdr:from>
    <xdr:to>
      <xdr:col>12</xdr:col>
      <xdr:colOff>68035</xdr:colOff>
      <xdr:row>19</xdr:row>
      <xdr:rowOff>34018</xdr:rowOff>
    </xdr:to>
    <xdr:sp>
      <xdr:nvSpPr>
        <xdr:cNvPr id="9" name="Line 132"/>
        <xdr:cNvSpPr>
          <a:spLocks noChangeShapeType="1"/>
        </xdr:cNvSpPr>
      </xdr:nvSpPr>
      <xdr:spPr>
        <a:xfrm>
          <a:off x="683895" y="4398010"/>
          <a:ext cx="740029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551090</xdr:colOff>
      <xdr:row>23</xdr:row>
      <xdr:rowOff>110217</xdr:rowOff>
    </xdr:from>
    <xdr:to>
      <xdr:col>11</xdr:col>
      <xdr:colOff>436790</xdr:colOff>
      <xdr:row>23</xdr:row>
      <xdr:rowOff>110217</xdr:rowOff>
    </xdr:to>
    <xdr:sp>
      <xdr:nvSpPr>
        <xdr:cNvPr id="10" name="Line 134"/>
        <xdr:cNvSpPr>
          <a:spLocks noChangeShapeType="1"/>
        </xdr:cNvSpPr>
      </xdr:nvSpPr>
      <xdr:spPr>
        <a:xfrm>
          <a:off x="550545" y="5266690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604157</xdr:colOff>
      <xdr:row>27</xdr:row>
      <xdr:rowOff>134711</xdr:rowOff>
    </xdr:from>
    <xdr:to>
      <xdr:col>11</xdr:col>
      <xdr:colOff>461282</xdr:colOff>
      <xdr:row>27</xdr:row>
      <xdr:rowOff>134711</xdr:rowOff>
    </xdr:to>
    <xdr:sp>
      <xdr:nvSpPr>
        <xdr:cNvPr id="11" name="Line 132"/>
        <xdr:cNvSpPr>
          <a:spLocks noChangeShapeType="1"/>
        </xdr:cNvSpPr>
      </xdr:nvSpPr>
      <xdr:spPr>
        <a:xfrm>
          <a:off x="603885" y="608393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8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7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6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37"/>
  <sheetViews>
    <sheetView workbookViewId="0">
      <selection activeCell="A2" sqref="A2:I2"/>
    </sheetView>
  </sheetViews>
  <sheetFormatPr defaultColWidth="9" defaultRowHeight="15.6"/>
  <cols>
    <col min="1" max="1" width="10" style="1" customWidth="1"/>
    <col min="2" max="2" width="10.2" style="1" customWidth="1"/>
    <col min="3" max="9" width="7.9" style="1" customWidth="1"/>
    <col min="10" max="16384" width="9" style="1"/>
  </cols>
  <sheetData>
    <row r="1" ht="21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29.2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24" customHeight="1" spans="1:9">
      <c r="A3" s="13" t="s">
        <v>2</v>
      </c>
      <c r="B3" s="13"/>
      <c r="C3" s="13"/>
      <c r="D3" s="13"/>
      <c r="E3" s="13"/>
      <c r="F3" s="14"/>
      <c r="G3" s="14"/>
      <c r="H3" s="14"/>
      <c r="I3" s="14"/>
    </row>
    <row r="4" ht="24" customHeight="1" spans="1:9">
      <c r="A4" s="15" t="s">
        <v>3</v>
      </c>
      <c r="B4" s="15"/>
      <c r="C4" s="15"/>
      <c r="D4" s="15"/>
      <c r="E4" s="15"/>
      <c r="F4" s="15"/>
      <c r="G4" s="15"/>
      <c r="H4" s="15"/>
      <c r="I4" s="15"/>
    </row>
    <row r="5" ht="24" customHeight="1" spans="1:9">
      <c r="A5" s="15" t="s">
        <v>4</v>
      </c>
      <c r="B5" s="15"/>
      <c r="C5" s="15"/>
      <c r="D5" s="15"/>
      <c r="E5" s="15"/>
      <c r="F5" s="15"/>
      <c r="G5" s="15"/>
      <c r="H5" s="15"/>
      <c r="I5" s="15"/>
    </row>
    <row r="6" ht="24" customHeight="1" spans="1:9">
      <c r="A6" s="16" t="s">
        <v>5</v>
      </c>
      <c r="B6" s="17"/>
      <c r="C6" s="17"/>
      <c r="D6" s="17" t="s">
        <v>6</v>
      </c>
      <c r="E6" s="17"/>
      <c r="F6" s="17"/>
      <c r="G6" s="17"/>
      <c r="H6" s="14"/>
      <c r="I6" s="14"/>
    </row>
    <row r="7" ht="23.25" customHeight="1" spans="1:9">
      <c r="A7" s="18" t="s">
        <v>7</v>
      </c>
      <c r="B7" s="19" t="s">
        <v>8</v>
      </c>
      <c r="C7" s="20" t="s">
        <v>9</v>
      </c>
      <c r="D7" s="19"/>
      <c r="E7" s="19"/>
      <c r="F7" s="19"/>
      <c r="G7" s="19"/>
      <c r="H7" s="21"/>
      <c r="I7" s="63" t="s">
        <v>10</v>
      </c>
    </row>
    <row r="8" ht="22.05" customHeight="1" spans="1:9">
      <c r="A8" s="22"/>
      <c r="B8" s="23" t="s">
        <v>11</v>
      </c>
      <c r="C8" s="24" t="s">
        <v>12</v>
      </c>
      <c r="D8" s="24" t="s">
        <v>13</v>
      </c>
      <c r="E8" s="24" t="s">
        <v>14</v>
      </c>
      <c r="F8" s="24" t="s">
        <v>15</v>
      </c>
      <c r="G8" s="24" t="s">
        <v>16</v>
      </c>
      <c r="H8" s="25"/>
      <c r="I8" s="64"/>
    </row>
    <row r="9" s="9" customFormat="1" ht="22.05" customHeight="1" spans="1:12">
      <c r="A9" s="26">
        <v>1</v>
      </c>
      <c r="B9" s="27" t="s">
        <v>17</v>
      </c>
      <c r="C9" s="28">
        <v>85.2</v>
      </c>
      <c r="D9" s="28">
        <v>85.1</v>
      </c>
      <c r="E9" s="28">
        <v>85.1</v>
      </c>
      <c r="F9" s="28">
        <v>85</v>
      </c>
      <c r="G9" s="28">
        <v>85.2</v>
      </c>
      <c r="H9" s="29">
        <f t="shared" ref="H9:H19" si="0">SUM(C9:G9)/5</f>
        <v>85.12</v>
      </c>
      <c r="I9" s="65">
        <f>MAX(C9:G9)-MIN(C9:G9)</f>
        <v>0.200000000000003</v>
      </c>
      <c r="K9" s="66"/>
      <c r="L9" s="67"/>
    </row>
    <row r="10" s="9" customFormat="1" ht="22.05" customHeight="1" spans="1:12">
      <c r="A10" s="26">
        <v>2</v>
      </c>
      <c r="B10" s="27" t="s">
        <v>18</v>
      </c>
      <c r="C10" s="28">
        <v>85.3</v>
      </c>
      <c r="D10" s="28">
        <v>85.1</v>
      </c>
      <c r="E10" s="28">
        <v>85.2</v>
      </c>
      <c r="F10" s="28">
        <v>85.2</v>
      </c>
      <c r="G10" s="28">
        <v>85.2</v>
      </c>
      <c r="H10" s="29">
        <f t="shared" si="0"/>
        <v>85.2</v>
      </c>
      <c r="I10" s="65">
        <f t="shared" ref="I10:I19" si="1">MAX(C10:G10)-MIN(C10:G10)</f>
        <v>0.200000000000003</v>
      </c>
      <c r="K10" s="66"/>
      <c r="L10" s="67"/>
    </row>
    <row r="11" s="9" customFormat="1" ht="22.05" customHeight="1" spans="1:12">
      <c r="A11" s="26">
        <v>3</v>
      </c>
      <c r="B11" s="27" t="s">
        <v>19</v>
      </c>
      <c r="C11" s="28">
        <v>85</v>
      </c>
      <c r="D11" s="28">
        <v>85.1</v>
      </c>
      <c r="E11" s="28">
        <v>85.1</v>
      </c>
      <c r="F11" s="28">
        <v>85.2</v>
      </c>
      <c r="G11" s="28">
        <v>85.3</v>
      </c>
      <c r="H11" s="29">
        <f t="shared" si="0"/>
        <v>85.14</v>
      </c>
      <c r="I11" s="65">
        <f t="shared" si="1"/>
        <v>0.299999999999997</v>
      </c>
      <c r="K11" s="66"/>
      <c r="L11" s="67"/>
    </row>
    <row r="12" s="9" customFormat="1" ht="22.05" customHeight="1" spans="1:12">
      <c r="A12" s="26">
        <v>4</v>
      </c>
      <c r="B12" s="27" t="s">
        <v>20</v>
      </c>
      <c r="C12" s="28">
        <v>85</v>
      </c>
      <c r="D12" s="28">
        <v>85.1</v>
      </c>
      <c r="E12" s="28">
        <v>85.2</v>
      </c>
      <c r="F12" s="28">
        <v>85</v>
      </c>
      <c r="G12" s="28">
        <v>85</v>
      </c>
      <c r="H12" s="29">
        <f t="shared" si="0"/>
        <v>85.06</v>
      </c>
      <c r="I12" s="65">
        <f t="shared" si="1"/>
        <v>0.200000000000003</v>
      </c>
      <c r="K12" s="66" t="s">
        <v>21</v>
      </c>
      <c r="L12" s="67" t="s">
        <v>22</v>
      </c>
    </row>
    <row r="13" s="9" customFormat="1" ht="22.05" customHeight="1" spans="1:12">
      <c r="A13" s="26">
        <v>5</v>
      </c>
      <c r="B13" s="27" t="s">
        <v>23</v>
      </c>
      <c r="C13" s="28">
        <v>85.2</v>
      </c>
      <c r="D13" s="28">
        <v>85.1</v>
      </c>
      <c r="E13" s="28">
        <v>85.3</v>
      </c>
      <c r="F13" s="28">
        <v>85.2</v>
      </c>
      <c r="G13" s="28">
        <v>85.1</v>
      </c>
      <c r="H13" s="29">
        <f t="shared" si="0"/>
        <v>85.18</v>
      </c>
      <c r="I13" s="65">
        <f t="shared" si="1"/>
        <v>0.200000000000003</v>
      </c>
      <c r="K13" s="66"/>
      <c r="L13" s="67"/>
    </row>
    <row r="14" s="9" customFormat="1" ht="22.05" customHeight="1" spans="1:12">
      <c r="A14" s="26">
        <v>6</v>
      </c>
      <c r="B14" s="27" t="s">
        <v>24</v>
      </c>
      <c r="C14" s="28">
        <v>85.1</v>
      </c>
      <c r="D14" s="28">
        <v>85</v>
      </c>
      <c r="E14" s="28">
        <v>85.3</v>
      </c>
      <c r="F14" s="28">
        <v>85.1</v>
      </c>
      <c r="G14" s="28">
        <v>85.3</v>
      </c>
      <c r="H14" s="29">
        <f t="shared" si="0"/>
        <v>85.16</v>
      </c>
      <c r="I14" s="65">
        <f t="shared" si="1"/>
        <v>0.299999999999997</v>
      </c>
      <c r="K14" s="66"/>
      <c r="L14" s="67"/>
    </row>
    <row r="15" s="9" customFormat="1" ht="22.05" customHeight="1" spans="1:12">
      <c r="A15" s="26">
        <v>7</v>
      </c>
      <c r="B15" s="27" t="s">
        <v>25</v>
      </c>
      <c r="C15" s="28">
        <v>85.1</v>
      </c>
      <c r="D15" s="28">
        <v>85.3</v>
      </c>
      <c r="E15" s="28">
        <v>85.2</v>
      </c>
      <c r="F15" s="28">
        <v>85.1</v>
      </c>
      <c r="G15" s="28">
        <v>85</v>
      </c>
      <c r="H15" s="29">
        <f t="shared" si="0"/>
        <v>85.14</v>
      </c>
      <c r="I15" s="65">
        <f t="shared" si="1"/>
        <v>0.299999999999997</v>
      </c>
      <c r="K15" s="66" t="s">
        <v>26</v>
      </c>
      <c r="L15" s="67"/>
    </row>
    <row r="16" s="9" customFormat="1" ht="22.05" customHeight="1" spans="1:12">
      <c r="A16" s="26">
        <v>8</v>
      </c>
      <c r="B16" s="27" t="s">
        <v>27</v>
      </c>
      <c r="C16" s="28">
        <v>85.2</v>
      </c>
      <c r="D16" s="28">
        <v>85.2</v>
      </c>
      <c r="E16" s="28">
        <v>85</v>
      </c>
      <c r="F16" s="28">
        <v>85.1</v>
      </c>
      <c r="G16" s="28">
        <v>85</v>
      </c>
      <c r="H16" s="29">
        <f t="shared" si="0"/>
        <v>85.1</v>
      </c>
      <c r="I16" s="65">
        <f t="shared" si="1"/>
        <v>0.200000000000003</v>
      </c>
      <c r="K16" s="66"/>
      <c r="L16" s="67"/>
    </row>
    <row r="17" s="9" customFormat="1" ht="22.05" customHeight="1" spans="1:12">
      <c r="A17" s="26">
        <v>9</v>
      </c>
      <c r="B17" s="27" t="s">
        <v>28</v>
      </c>
      <c r="C17" s="28">
        <v>85</v>
      </c>
      <c r="D17" s="28">
        <v>85.2</v>
      </c>
      <c r="E17" s="28">
        <v>85.1</v>
      </c>
      <c r="F17" s="28">
        <v>85.1</v>
      </c>
      <c r="G17" s="28">
        <v>85.1</v>
      </c>
      <c r="H17" s="29">
        <f t="shared" si="0"/>
        <v>85.1</v>
      </c>
      <c r="I17" s="65">
        <f t="shared" si="1"/>
        <v>0.200000000000003</v>
      </c>
      <c r="K17" s="66"/>
      <c r="L17" s="67"/>
    </row>
    <row r="18" s="9" customFormat="1" ht="22.05" customHeight="1" spans="1:12">
      <c r="A18" s="26">
        <v>10</v>
      </c>
      <c r="B18" s="27" t="s">
        <v>29</v>
      </c>
      <c r="C18" s="28">
        <v>85.3</v>
      </c>
      <c r="D18" s="28">
        <v>85.2</v>
      </c>
      <c r="E18" s="28">
        <v>85.1</v>
      </c>
      <c r="F18" s="28">
        <v>85.2</v>
      </c>
      <c r="G18" s="28">
        <v>85</v>
      </c>
      <c r="H18" s="29">
        <f t="shared" si="0"/>
        <v>85.16</v>
      </c>
      <c r="I18" s="65">
        <f t="shared" si="1"/>
        <v>0.299999999999997</v>
      </c>
      <c r="K18" s="66"/>
      <c r="L18" s="67"/>
    </row>
    <row r="19" s="9" customFormat="1" ht="22.05" customHeight="1" spans="1:12">
      <c r="A19" s="26">
        <v>11</v>
      </c>
      <c r="B19" s="27" t="s">
        <v>30</v>
      </c>
      <c r="C19" s="28">
        <v>85.1</v>
      </c>
      <c r="D19" s="28">
        <v>85.2</v>
      </c>
      <c r="E19" s="28">
        <v>85</v>
      </c>
      <c r="F19" s="28">
        <v>85.4</v>
      </c>
      <c r="G19" s="28">
        <v>85.3</v>
      </c>
      <c r="H19" s="29">
        <f t="shared" si="0"/>
        <v>85.2</v>
      </c>
      <c r="I19" s="65">
        <f t="shared" si="1"/>
        <v>0.400000000000006</v>
      </c>
      <c r="K19" s="66"/>
      <c r="L19" s="67"/>
    </row>
    <row r="20" s="6" customFormat="1" ht="22.05" customHeight="1" spans="1:12">
      <c r="A20" s="26"/>
      <c r="B20" s="30"/>
      <c r="C20" s="31"/>
      <c r="D20" s="31"/>
      <c r="E20" s="31"/>
      <c r="F20" s="31"/>
      <c r="G20" s="31"/>
      <c r="H20" s="32"/>
      <c r="I20" s="68"/>
      <c r="K20" s="69"/>
      <c r="L20" s="70"/>
    </row>
    <row r="21" s="6" customFormat="1" ht="22.05" customHeight="1" spans="1:12">
      <c r="A21" s="31"/>
      <c r="B21" s="30"/>
      <c r="C21" s="31"/>
      <c r="D21" s="31"/>
      <c r="E21" s="31"/>
      <c r="F21" s="31"/>
      <c r="G21" s="31"/>
      <c r="H21" s="32"/>
      <c r="I21" s="71"/>
      <c r="K21" s="69"/>
      <c r="L21" s="70"/>
    </row>
    <row r="22" s="6" customFormat="1" ht="22.05" customHeight="1" spans="1:12">
      <c r="A22" s="31"/>
      <c r="B22" s="30"/>
      <c r="C22" s="31"/>
      <c r="D22" s="31"/>
      <c r="E22" s="31"/>
      <c r="F22" s="31"/>
      <c r="G22" s="31"/>
      <c r="H22" s="32"/>
      <c r="I22" s="68"/>
      <c r="K22" s="69"/>
      <c r="L22" s="70"/>
    </row>
    <row r="23" s="6" customFormat="1" ht="22.05" customHeight="1" spans="1:12">
      <c r="A23" s="31"/>
      <c r="B23" s="30"/>
      <c r="C23" s="31"/>
      <c r="D23" s="31"/>
      <c r="E23" s="31"/>
      <c r="F23" s="31"/>
      <c r="G23" s="31"/>
      <c r="H23" s="32"/>
      <c r="I23" s="68"/>
      <c r="K23" s="69"/>
      <c r="L23" s="70"/>
    </row>
    <row r="24" s="6" customFormat="1" ht="22.05" customHeight="1" spans="1:12">
      <c r="A24" s="31"/>
      <c r="B24" s="30"/>
      <c r="C24" s="31"/>
      <c r="D24" s="31"/>
      <c r="E24" s="31"/>
      <c r="F24" s="31"/>
      <c r="G24" s="31"/>
      <c r="H24" s="32"/>
      <c r="I24" s="71"/>
      <c r="K24" s="69"/>
      <c r="L24" s="70"/>
    </row>
    <row r="25" s="6" customFormat="1" ht="22.05" customHeight="1" spans="1:9">
      <c r="A25" s="33"/>
      <c r="B25" s="34">
        <f>AVERAGE(H9:H19)</f>
        <v>85.1418181818182</v>
      </c>
      <c r="C25" s="35"/>
      <c r="D25" s="35"/>
      <c r="E25" s="35"/>
      <c r="F25" s="9"/>
      <c r="G25" s="36">
        <f>0.24</f>
        <v>0.24</v>
      </c>
      <c r="H25" s="37"/>
      <c r="I25" s="72"/>
    </row>
    <row r="26" s="6" customFormat="1" ht="29.25" customHeight="1" spans="1:9">
      <c r="A26" s="38" t="s">
        <v>31</v>
      </c>
      <c r="B26" s="39"/>
      <c r="C26" s="40" t="s">
        <v>32</v>
      </c>
      <c r="D26" s="41">
        <v>0.577</v>
      </c>
      <c r="E26" s="40" t="s">
        <v>33</v>
      </c>
      <c r="F26" s="41">
        <v>2.115</v>
      </c>
      <c r="G26" s="40" t="s">
        <v>34</v>
      </c>
      <c r="H26" s="41">
        <v>0</v>
      </c>
      <c r="I26" s="73"/>
    </row>
    <row r="27" ht="37.5" customHeight="1" spans="1:9">
      <c r="A27" s="42"/>
      <c r="B27" s="43" t="s">
        <v>35</v>
      </c>
      <c r="C27" s="44"/>
      <c r="D27" s="6"/>
      <c r="E27" s="6"/>
      <c r="F27" s="6"/>
      <c r="G27" s="6"/>
      <c r="H27" s="6"/>
      <c r="I27" s="6"/>
    </row>
    <row r="28" ht="23.25" customHeight="1" spans="1:9">
      <c r="A28" s="45" t="s">
        <v>36</v>
      </c>
      <c r="B28" s="46" t="s">
        <v>37</v>
      </c>
      <c r="C28" s="47"/>
      <c r="D28" s="36">
        <f>SUM(B25)</f>
        <v>85.1418181818182</v>
      </c>
      <c r="E28" s="48" t="s">
        <v>38</v>
      </c>
      <c r="F28" s="6"/>
      <c r="G28" s="6"/>
      <c r="H28" s="6"/>
      <c r="I28" s="6"/>
    </row>
    <row r="29" ht="36.75" customHeight="1" spans="1:9">
      <c r="A29" s="45" t="s">
        <v>39</v>
      </c>
      <c r="B29" s="46" t="s">
        <v>40</v>
      </c>
      <c r="C29" s="47"/>
      <c r="D29" s="49">
        <f>SUM(D28+D26*G25)</f>
        <v>85.2802981818182</v>
      </c>
      <c r="E29" s="48" t="s">
        <v>38</v>
      </c>
      <c r="F29" s="50"/>
      <c r="G29" s="50"/>
      <c r="H29" s="51"/>
      <c r="I29" s="51"/>
    </row>
    <row r="30" ht="27" customHeight="1" spans="1:9">
      <c r="A30" s="45" t="s">
        <v>41</v>
      </c>
      <c r="B30" s="46" t="s">
        <v>42</v>
      </c>
      <c r="D30" s="49">
        <f>SUM(B25-D26*G25)</f>
        <v>85.0033381818182</v>
      </c>
      <c r="E30" s="48" t="s">
        <v>38</v>
      </c>
      <c r="F30" s="52"/>
      <c r="G30" s="52"/>
      <c r="H30" s="52"/>
      <c r="I30" s="6"/>
    </row>
    <row r="31" ht="39.75" customHeight="1" spans="1:9">
      <c r="A31" s="53" t="s">
        <v>10</v>
      </c>
      <c r="B31" s="54" t="s">
        <v>35</v>
      </c>
      <c r="D31" s="55"/>
      <c r="E31" s="6"/>
      <c r="F31" s="6"/>
      <c r="G31" s="6"/>
      <c r="H31" s="6"/>
      <c r="I31" s="6"/>
    </row>
    <row r="32" ht="25.5" customHeight="1" spans="1:9">
      <c r="A32" s="56" t="s">
        <v>43</v>
      </c>
      <c r="B32" s="57" t="s">
        <v>44</v>
      </c>
      <c r="D32" s="55">
        <f>SUM(G25)</f>
        <v>0.24</v>
      </c>
      <c r="E32" s="58" t="s">
        <v>38</v>
      </c>
      <c r="F32" s="6"/>
      <c r="G32" s="6"/>
      <c r="H32" s="6"/>
      <c r="I32" s="6"/>
    </row>
    <row r="33" ht="30.75" customHeight="1" spans="1:9">
      <c r="A33" s="45" t="s">
        <v>39</v>
      </c>
      <c r="B33" s="46" t="s">
        <v>40</v>
      </c>
      <c r="D33" s="55">
        <f>SUM(F26*G25)</f>
        <v>0.5076</v>
      </c>
      <c r="E33" s="58" t="s">
        <v>38</v>
      </c>
      <c r="F33" s="59"/>
      <c r="G33" s="6"/>
      <c r="H33" s="51"/>
      <c r="I33" s="51"/>
    </row>
    <row r="34" ht="29.25" customHeight="1" spans="1:9">
      <c r="A34" s="45" t="s">
        <v>41</v>
      </c>
      <c r="B34" s="46" t="s">
        <v>42</v>
      </c>
      <c r="D34" s="8">
        <f>SUM(H26*G25)</f>
        <v>0</v>
      </c>
      <c r="E34" s="58" t="s">
        <v>38</v>
      </c>
      <c r="F34" s="6"/>
      <c r="G34" s="6"/>
      <c r="H34" s="51"/>
      <c r="I34" s="51"/>
    </row>
    <row r="35" ht="48" customHeight="1" spans="1:9">
      <c r="A35" s="60" t="s">
        <v>45</v>
      </c>
      <c r="B35" s="8"/>
      <c r="C35" s="8"/>
      <c r="D35" s="8"/>
      <c r="E35" s="8"/>
      <c r="F35" s="8"/>
      <c r="G35" s="8"/>
      <c r="H35" s="8"/>
      <c r="I35" s="8"/>
    </row>
    <row r="36" ht="46.5" customHeight="1" spans="1:9">
      <c r="A36" s="61" t="s">
        <v>46</v>
      </c>
      <c r="B36" s="61"/>
      <c r="C36" s="61"/>
      <c r="D36" s="61"/>
      <c r="E36" s="61"/>
      <c r="F36" s="61"/>
      <c r="G36" s="61"/>
      <c r="H36" s="61"/>
      <c r="I36" s="61"/>
    </row>
    <row r="37" ht="49.5" customHeight="1" spans="2:9">
      <c r="B37" s="62" t="s">
        <v>47</v>
      </c>
      <c r="C37" s="62"/>
      <c r="D37" s="62"/>
      <c r="E37" s="62"/>
      <c r="F37" s="62"/>
      <c r="G37" s="62"/>
      <c r="H37" s="62"/>
      <c r="I37" s="62"/>
    </row>
  </sheetData>
  <mergeCells count="16">
    <mergeCell ref="A1:I1"/>
    <mergeCell ref="A2:I2"/>
    <mergeCell ref="A4:I4"/>
    <mergeCell ref="A5:I5"/>
    <mergeCell ref="C7:G7"/>
    <mergeCell ref="A26:B26"/>
    <mergeCell ref="B27:C27"/>
    <mergeCell ref="H29:I29"/>
    <mergeCell ref="H33:I33"/>
    <mergeCell ref="H34:I34"/>
    <mergeCell ref="A35:I35"/>
    <mergeCell ref="A36:I36"/>
    <mergeCell ref="B37:I37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213360</xdr:colOff>
                <xdr:row>6</xdr:row>
                <xdr:rowOff>83820</xdr:rowOff>
              </from>
              <to>
                <xdr:col>7</xdr:col>
                <xdr:colOff>449580</xdr:colOff>
                <xdr:row>7</xdr:row>
                <xdr:rowOff>106680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24</xdr:row>
                <xdr:rowOff>0</xdr:rowOff>
              </from>
              <to>
                <xdr:col>0</xdr:col>
                <xdr:colOff>731520</xdr:colOff>
                <xdr:row>25</xdr:row>
                <xdr:rowOff>22860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121920</xdr:colOff>
                <xdr:row>27</xdr:row>
                <xdr:rowOff>0</xdr:rowOff>
              </from>
              <to>
                <xdr:col>2</xdr:col>
                <xdr:colOff>388620</xdr:colOff>
                <xdr:row>28</xdr:row>
                <xdr:rowOff>7620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68580</xdr:colOff>
                <xdr:row>28</xdr:row>
                <xdr:rowOff>0</xdr:rowOff>
              </from>
              <to>
                <xdr:col>3</xdr:col>
                <xdr:colOff>30480</xdr:colOff>
                <xdr:row>28</xdr:row>
                <xdr:rowOff>358140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68580</xdr:colOff>
                <xdr:row>29</xdr:row>
                <xdr:rowOff>0</xdr:rowOff>
              </from>
              <to>
                <xdr:col>3</xdr:col>
                <xdr:colOff>30480</xdr:colOff>
                <xdr:row>29</xdr:row>
                <xdr:rowOff>304800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32</xdr:row>
                <xdr:rowOff>0</xdr:rowOff>
              </from>
              <to>
                <xdr:col>2</xdr:col>
                <xdr:colOff>426720</xdr:colOff>
                <xdr:row>32</xdr:row>
                <xdr:rowOff>274320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26</xdr:row>
                <xdr:rowOff>99060</xdr:rowOff>
              </from>
              <to>
                <xdr:col>0</xdr:col>
                <xdr:colOff>685800</xdr:colOff>
                <xdr:row>26</xdr:row>
                <xdr:rowOff>441960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45720</xdr:colOff>
                <xdr:row>33</xdr:row>
                <xdr:rowOff>0</xdr:rowOff>
              </from>
              <to>
                <xdr:col>2</xdr:col>
                <xdr:colOff>563880</xdr:colOff>
                <xdr:row>33</xdr:row>
                <xdr:rowOff>297180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27"/>
  <sheetViews>
    <sheetView tabSelected="1" workbookViewId="0">
      <selection activeCell="A2" sqref="A2:M2"/>
    </sheetView>
  </sheetViews>
  <sheetFormatPr defaultColWidth="9" defaultRowHeight="15.6"/>
  <cols>
    <col min="12" max="12" width="6.2" customWidth="1"/>
    <col min="13" max="13" width="11.1" customWidth="1"/>
  </cols>
  <sheetData>
    <row r="1" ht="27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/>
      <c r="F3" s="4"/>
      <c r="G3" s="4"/>
      <c r="H3" s="4"/>
      <c r="I3" s="3"/>
      <c r="J3" s="3"/>
      <c r="K3" s="3"/>
      <c r="L3" s="3"/>
      <c r="M3" s="3"/>
    </row>
    <row r="5" spans="13:13">
      <c r="M5" s="6"/>
    </row>
    <row r="7" spans="13:13">
      <c r="M7" s="6" t="s">
        <v>49</v>
      </c>
    </row>
    <row r="8" spans="13:13">
      <c r="M8" s="1"/>
    </row>
    <row r="9" spans="13:13">
      <c r="M9" s="6"/>
    </row>
    <row r="10" spans="13:13">
      <c r="M10" s="7" t="s">
        <v>50</v>
      </c>
    </row>
    <row r="11" spans="13:13">
      <c r="M11" s="7"/>
    </row>
    <row r="13" spans="13:13">
      <c r="M13" s="6" t="s">
        <v>51</v>
      </c>
    </row>
    <row r="14" spans="13:13">
      <c r="M14" s="6"/>
    </row>
    <row r="15" spans="13:13">
      <c r="M15" s="6"/>
    </row>
    <row r="17" ht="20.25" customHeight="1" spans="5:13">
      <c r="E17" s="4" t="s">
        <v>52</v>
      </c>
      <c r="F17" s="5"/>
      <c r="G17" s="5"/>
      <c r="H17" s="5"/>
      <c r="I17" s="5"/>
      <c r="M17" s="1"/>
    </row>
    <row r="18" ht="22.5" customHeight="1" spans="13:13">
      <c r="M18" s="1"/>
    </row>
    <row r="20" spans="13:13">
      <c r="M20" s="6" t="s">
        <v>53</v>
      </c>
    </row>
    <row r="22" spans="13:13">
      <c r="M22" s="1"/>
    </row>
    <row r="23" spans="13:13">
      <c r="M23" s="8"/>
    </row>
    <row r="24" spans="13:13">
      <c r="M24" s="8" t="s">
        <v>54</v>
      </c>
    </row>
    <row r="26" spans="13:13">
      <c r="M26" s="1"/>
    </row>
    <row r="27" spans="13:13">
      <c r="M27" s="1" t="s">
        <v>55</v>
      </c>
    </row>
  </sheetData>
  <mergeCells count="4">
    <mergeCell ref="A1:M1"/>
    <mergeCell ref="A2:M2"/>
    <mergeCell ref="E3:H3"/>
    <mergeCell ref="E17:I17"/>
  </mergeCells>
  <pageMargins left="0.984027777777778" right="0.471527777777778" top="0.590277777777778" bottom="0.432638888888889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ZengFmaily</cp:lastModifiedBy>
  <dcterms:created xsi:type="dcterms:W3CDTF">1996-12-17T01:32:00Z</dcterms:created>
  <cp:lastPrinted>2015-11-12T00:49:00Z</cp:lastPrinted>
  <dcterms:modified xsi:type="dcterms:W3CDTF">2021-09-24T06:48:12Z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03D7EE7551BB426FA4EC7FC505FB67F1</vt:lpwstr>
  </property>
</Properties>
</file>