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042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24519"/>
</workbook>
</file>

<file path=xl/calcChain.xml><?xml version="1.0" encoding="utf-8"?>
<calcChain xmlns="http://schemas.openxmlformats.org/spreadsheetml/2006/main">
  <c r="D35" i="16"/>
  <c r="I24" l="1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G30" s="1"/>
  <c r="H10"/>
  <c r="B30" s="1"/>
  <c r="D33" l="1"/>
  <c r="D34" s="1"/>
  <c r="D39"/>
  <c r="D38"/>
  <c r="D37"/>
</calcChain>
</file>

<file path=xl/sharedStrings.xml><?xml version="1.0" encoding="utf-8"?>
<sst xmlns="http://schemas.openxmlformats.org/spreadsheetml/2006/main" count="71" uniqueCount="59">
  <si>
    <t>江苏庆海石油机械有限公司</t>
  </si>
  <si>
    <r>
      <rPr>
        <sz val="12"/>
        <color rgb="FF000000"/>
        <rFont val="宋体"/>
        <charset val="134"/>
      </rPr>
      <t>编号：21</t>
    </r>
    <r>
      <rPr>
        <sz val="12"/>
        <color rgb="FF000000"/>
        <rFont val="Times New Roman"/>
        <family val="1"/>
      </rPr>
      <t>070401</t>
    </r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</si>
  <si>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</si>
  <si>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</si>
  <si>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</si>
  <si>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t>观察记录（μm）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</si>
  <si>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</si>
  <si>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</si>
  <si>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</si>
  <si>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</si>
  <si>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</si>
  <si>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</si>
  <si>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</si>
  <si>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</si>
  <si>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</si>
  <si>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</si>
  <si>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</si>
  <si>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</si>
  <si>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</si>
  <si>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</si>
  <si>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</si>
  <si>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</si>
  <si>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</si>
  <si>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</si>
  <si>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</si>
  <si>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</si>
  <si>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</si>
  <si>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</si>
  <si>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均值、极差控制图状态正常，闸阀表面油漆厚度测量过程中未出现非正常变异，能满足生产工艺要求。</t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</si>
  <si>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</si>
  <si>
    <t>均值控制图</t>
  </si>
  <si>
    <t>UCL=99.6</t>
  </si>
  <si>
    <t>CL=99.4</t>
  </si>
  <si>
    <t>LCL=99.1</t>
  </si>
  <si>
    <t>极差控制图</t>
  </si>
  <si>
    <t>UCL=0.8</t>
  </si>
  <si>
    <t>CL=0.40</t>
  </si>
  <si>
    <t>LCL=0</t>
  </si>
  <si>
    <r>
      <t>测量过程名称：闸阀表面涂层厚度检测</t>
    </r>
    <r>
      <rPr>
        <sz val="12"/>
        <rFont val="Times New Roman"/>
        <family val="1"/>
      </rPr>
      <t xml:space="preserve"> </t>
    </r>
    <phoneticPr fontId="18" type="noConversion"/>
  </si>
  <si>
    <t>闸阀表面涂层厚度测量过程监视统计记录表</t>
    <phoneticPr fontId="18" type="noConversion"/>
  </si>
  <si>
    <r>
      <t>核查标准：标准厚度块 99.2</t>
    </r>
    <r>
      <rPr>
        <sz val="12"/>
        <rFont val="Calibri"/>
        <family val="2"/>
      </rPr>
      <t>μ</t>
    </r>
    <r>
      <rPr>
        <sz val="12"/>
        <rFont val="宋体"/>
        <charset val="134"/>
      </rPr>
      <t>m</t>
    </r>
    <phoneticPr fontId="18" type="noConversion"/>
  </si>
  <si>
    <r>
      <t>测量仪器：两用涂层测厚仪 LWF-200    测量范围：（0~1250）</t>
    </r>
    <r>
      <rPr>
        <sz val="12"/>
        <rFont val="Calibri"/>
        <family val="2"/>
      </rPr>
      <t>μ</t>
    </r>
    <r>
      <rPr>
        <sz val="12"/>
        <rFont val="宋体"/>
        <charset val="134"/>
      </rPr>
      <t xml:space="preserve">m  </t>
    </r>
    <phoneticPr fontId="18" type="noConversion"/>
  </si>
  <si>
    <r>
      <t>被测参数：涂层厚度</t>
    </r>
    <r>
      <rPr>
        <sz val="12"/>
        <rFont val="Times New Roman"/>
        <family val="1"/>
      </rPr>
      <t xml:space="preserve">         </t>
    </r>
    <r>
      <rPr>
        <sz val="12"/>
        <rFont val="宋体"/>
        <charset val="134"/>
      </rPr>
      <t>测量要求：100</t>
    </r>
    <r>
      <rPr>
        <sz val="12"/>
        <rFont val="Times New Roman"/>
        <family val="1"/>
      </rPr>
      <t>μm</t>
    </r>
    <r>
      <rPr>
        <sz val="12"/>
        <rFont val="宋体"/>
        <family val="1"/>
        <charset val="134"/>
      </rPr>
      <t>±</t>
    </r>
    <r>
      <rPr>
        <sz val="12"/>
        <rFont val="Times New Roman"/>
        <family val="1"/>
      </rPr>
      <t xml:space="preserve">10μm    </t>
    </r>
    <phoneticPr fontId="18" type="noConversion"/>
  </si>
  <si>
    <t>涂层厚度检测过程控制图</t>
    <phoneticPr fontId="18" type="noConversion"/>
  </si>
  <si>
    <t>2021.9.4</t>
    <phoneticPr fontId="18" type="noConversion"/>
  </si>
  <si>
    <t>2021.8.14</t>
    <phoneticPr fontId="18" type="noConversion"/>
  </si>
  <si>
    <t>2021.5.4</t>
    <phoneticPr fontId="18" type="noConversion"/>
  </si>
  <si>
    <t>2021.4.19</t>
    <phoneticPr fontId="18" type="noConversion"/>
  </si>
  <si>
    <t>2021.8.2</t>
    <phoneticPr fontId="18" type="noConversion"/>
  </si>
  <si>
    <t>2021.7.14</t>
    <phoneticPr fontId="18" type="noConversion"/>
  </si>
  <si>
    <t>2021.7.2</t>
    <phoneticPr fontId="18" type="noConversion"/>
  </si>
  <si>
    <t>2021.6.18</t>
    <phoneticPr fontId="18" type="noConversion"/>
  </si>
  <si>
    <t>2021.6.2</t>
    <phoneticPr fontId="18" type="noConversion"/>
  </si>
  <si>
    <t>2021.5.22</t>
    <phoneticPr fontId="18" type="noConversion"/>
  </si>
  <si>
    <t>2021.4.4</t>
    <phoneticPr fontId="18" type="noConversion"/>
  </si>
  <si>
    <t>2021.3.26</t>
    <phoneticPr fontId="18" type="noConversion"/>
  </si>
  <si>
    <t>2021.3.13</t>
    <phoneticPr fontId="18" type="noConversion"/>
  </si>
  <si>
    <t>2021.3.1</t>
    <phoneticPr fontId="18" type="noConversion"/>
  </si>
  <si>
    <t>2021.2.14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</si>
</sst>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0_ "/>
  </numFmts>
  <fonts count="24">
    <font>
      <sz val="12"/>
      <name val="宋体"/>
      <charset val="134"/>
    </font>
    <font>
      <b/>
      <sz val="18"/>
      <name val="宋体"/>
      <charset val="134"/>
    </font>
    <font>
      <sz val="16"/>
      <name val="Times New Roman"/>
      <family val="1"/>
    </font>
    <font>
      <sz val="20"/>
      <name val="Times New Roman"/>
      <family val="1"/>
    </font>
    <font>
      <sz val="18"/>
      <name val="宋体"/>
      <charset val="134"/>
    </font>
    <font>
      <sz val="14"/>
      <name val="宋体"/>
      <charset val="134"/>
    </font>
    <font>
      <sz val="14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sz val="12"/>
      <color rgb="FF000000"/>
      <name val="宋体"/>
      <charset val="134"/>
    </font>
    <font>
      <sz val="12"/>
      <color indexed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sz val="12"/>
      <color rgb="FF000000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2"/>
      <name val="Calibri"/>
      <family val="2"/>
    </font>
    <font>
      <sz val="12"/>
      <name val="宋体"/>
      <family val="1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176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6" fontId="0" fillId="0" borderId="0" xfId="0" applyNumberFormat="1" applyFont="1" applyBorder="1"/>
    <xf numFmtId="176" fontId="0" fillId="0" borderId="0" xfId="0" applyNumberFormat="1" applyBorder="1"/>
    <xf numFmtId="176" fontId="0" fillId="0" borderId="0" xfId="0" applyNumberFormat="1" applyFont="1"/>
    <xf numFmtId="0" fontId="0" fillId="0" borderId="0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76" fontId="12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177" fontId="0" fillId="0" borderId="0" xfId="0" applyNumberFormat="1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left" vertical="center"/>
    </xf>
    <xf numFmtId="177" fontId="0" fillId="0" borderId="8" xfId="0" applyNumberFormat="1" applyFont="1" applyBorder="1" applyAlignment="1">
      <alignment horizontal="right" vertical="center"/>
    </xf>
    <xf numFmtId="178" fontId="0" fillId="0" borderId="8" xfId="0" applyNumberFormat="1" applyFont="1" applyBorder="1" applyAlignment="1">
      <alignment horizontal="right" vertical="center"/>
    </xf>
    <xf numFmtId="178" fontId="0" fillId="0" borderId="8" xfId="0" applyNumberFormat="1" applyFont="1" applyBorder="1" applyAlignment="1">
      <alignment horizontal="left" vertical="center"/>
    </xf>
    <xf numFmtId="0" fontId="6" fillId="0" borderId="0" xfId="0" applyFont="1" applyAlignment="1"/>
    <xf numFmtId="178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12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 applyBorder="1"/>
    <xf numFmtId="176" fontId="0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178" fontId="0" fillId="0" borderId="5" xfId="0" applyNumberFormat="1" applyFont="1" applyBorder="1" applyAlignment="1"/>
    <xf numFmtId="178" fontId="13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8" fontId="1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indent="1"/>
    </xf>
    <xf numFmtId="0" fontId="0" fillId="0" borderId="0" xfId="0" applyFont="1" applyAlignment="1">
      <alignment horizontal="left" indent="1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0403041825095059"/>
          <c:y val="5.5231388499062999E-2"/>
          <c:w val="0.89596958174904917"/>
          <c:h val="0.55340737001514373"/>
        </c:manualLayout>
      </c:layout>
      <c:lineChart>
        <c:grouping val="standard"/>
        <c:ser>
          <c:idx val="1"/>
          <c:order val="0"/>
          <c:tx>
            <c:v>极差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'1A'!$I$10:$I$24</c:f>
              <c:numCache>
                <c:formatCode>0.0_ </c:formatCode>
                <c:ptCount val="15"/>
                <c:pt idx="0">
                  <c:v>0.39999999999999147</c:v>
                </c:pt>
                <c:pt idx="1">
                  <c:v>0.29999999999999716</c:v>
                </c:pt>
                <c:pt idx="2">
                  <c:v>0.29999999999999716</c:v>
                </c:pt>
                <c:pt idx="3">
                  <c:v>0.29999999999999716</c:v>
                </c:pt>
                <c:pt idx="4">
                  <c:v>0.20000000000000284</c:v>
                </c:pt>
                <c:pt idx="5">
                  <c:v>0.59999999999999432</c:v>
                </c:pt>
                <c:pt idx="6">
                  <c:v>0.29999999999999716</c:v>
                </c:pt>
                <c:pt idx="7">
                  <c:v>0.59999999999999432</c:v>
                </c:pt>
                <c:pt idx="8">
                  <c:v>0.29999999999999716</c:v>
                </c:pt>
                <c:pt idx="9">
                  <c:v>0.40000000000000568</c:v>
                </c:pt>
                <c:pt idx="10">
                  <c:v>0.59999999999999432</c:v>
                </c:pt>
                <c:pt idx="11">
                  <c:v>0.29999999999999716</c:v>
                </c:pt>
                <c:pt idx="12">
                  <c:v>0.29999999999999716</c:v>
                </c:pt>
                <c:pt idx="13">
                  <c:v>0.59999999999999432</c:v>
                </c:pt>
                <c:pt idx="14">
                  <c:v>0.29999999999999716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4-4C89-84E5-8CB5B35070BC}"/>
            </c:ext>
          </c:extLst>
        </c:ser>
        <c:marker val="1"/>
        <c:axId val="145697792"/>
        <c:axId val="145707776"/>
      </c:lineChart>
      <c:catAx>
        <c:axId val="14569779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707776"/>
        <c:crosses val="autoZero"/>
        <c:auto val="1"/>
        <c:lblAlgn val="ctr"/>
        <c:lblOffset val="100"/>
      </c:catAx>
      <c:valAx>
        <c:axId val="145707776"/>
        <c:scaling>
          <c:orientation val="minMax"/>
          <c:max val="1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697792"/>
        <c:crosses val="autoZero"/>
        <c:crossBetween val="between"/>
        <c:majorUnit val="0.1"/>
        <c:minorUnit val="0.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 rtl="0"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110093177516325"/>
          <c:y val="0.77854805502567281"/>
          <c:w val="9.4418197725284342E-2"/>
          <c:h val="0.10682134298430092"/>
        </c:manualLayout>
      </c:layout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plotArea>
      <c:layout>
        <c:manualLayout>
          <c:layoutTarget val="inner"/>
          <c:xMode val="edge"/>
          <c:yMode val="edge"/>
          <c:x val="6.6289340536832206E-2"/>
          <c:y val="0.21461559358869906"/>
          <c:w val="0.82197067146899938"/>
          <c:h val="0.62374354794892695"/>
        </c:manualLayout>
      </c:layout>
      <c:lineChart>
        <c:grouping val="standard"/>
        <c:ser>
          <c:idx val="1"/>
          <c:order val="0"/>
          <c:tx>
            <c:v>均值</c:v>
          </c:tx>
          <c:marker>
            <c:symbol val="none"/>
          </c:marker>
          <c:val>
            <c:numRef>
              <c:f>'1A'!$H$10:$H$24</c:f>
              <c:numCache>
                <c:formatCode>0.0_ </c:formatCode>
                <c:ptCount val="15"/>
                <c:pt idx="0">
                  <c:v>99.42</c:v>
                </c:pt>
                <c:pt idx="1">
                  <c:v>99.36</c:v>
                </c:pt>
                <c:pt idx="2">
                  <c:v>99.47999999999999</c:v>
                </c:pt>
                <c:pt idx="3">
                  <c:v>99.3</c:v>
                </c:pt>
                <c:pt idx="4">
                  <c:v>99.42</c:v>
                </c:pt>
                <c:pt idx="5">
                  <c:v>99.240000000000009</c:v>
                </c:pt>
                <c:pt idx="6">
                  <c:v>99.440000000000012</c:v>
                </c:pt>
                <c:pt idx="7">
                  <c:v>99.26</c:v>
                </c:pt>
                <c:pt idx="8">
                  <c:v>99.4</c:v>
                </c:pt>
                <c:pt idx="9">
                  <c:v>99.26</c:v>
                </c:pt>
                <c:pt idx="10">
                  <c:v>99.3</c:v>
                </c:pt>
                <c:pt idx="11">
                  <c:v>99.32</c:v>
                </c:pt>
                <c:pt idx="12">
                  <c:v>99.4</c:v>
                </c:pt>
                <c:pt idx="13">
                  <c:v>99.26</c:v>
                </c:pt>
                <c:pt idx="14">
                  <c:v>99.440000000000012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93-490C-AA35-BBE5FC1FB43A}"/>
            </c:ext>
          </c:extLst>
        </c:ser>
        <c:marker val="1"/>
        <c:axId val="145749888"/>
        <c:axId val="145751424"/>
      </c:lineChart>
      <c:catAx>
        <c:axId val="145749888"/>
        <c:scaling>
          <c:orientation val="minMax"/>
        </c:scaling>
        <c:axPos val="b"/>
        <c:numFmt formatCode="General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751424"/>
        <c:crosses val="autoZero"/>
        <c:auto val="1"/>
        <c:lblAlgn val="ctr"/>
        <c:lblOffset val="100"/>
      </c:catAx>
      <c:valAx>
        <c:axId val="145751424"/>
        <c:scaling>
          <c:orientation val="minMax"/>
          <c:max val="99.8"/>
          <c:min val="99"/>
        </c:scaling>
        <c:axPos val="l"/>
        <c:majorGridlines/>
        <c:numFmt formatCode="0.0_ " sourceLinked="1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749888"/>
        <c:crosses val="autoZero"/>
        <c:crossBetween val="between"/>
        <c:majorUnit val="0.1"/>
        <c:minorUnit val="0.1"/>
      </c:valAx>
    </c:plotArea>
    <c:legend>
      <c:legendPos val="r"/>
      <c:layout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txPr>
    <a:bodyPr/>
    <a:lstStyle/>
    <a:p>
      <a:pPr>
        <a:defRPr lang="zh-CN"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29</xdr:row>
      <xdr:rowOff>47625</xdr:rowOff>
    </xdr:from>
    <xdr:to>
      <xdr:col>5</xdr:col>
      <xdr:colOff>561975</xdr:colOff>
      <xdr:row>29</xdr:row>
      <xdr:rowOff>247650</xdr:rowOff>
    </xdr:to>
    <xdr:pic>
      <xdr:nvPicPr>
        <xdr:cNvPr id="19467" name="Picture 3">
          <a:extLst>
            <a:ext uri="{FF2B5EF4-FFF2-40B4-BE49-F238E27FC236}">
              <a16:creationId xmlns="" xmlns:a16="http://schemas.microsoft.com/office/drawing/2014/main" id="{00000000-0008-0000-0000-00000B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29025" y="823531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36</xdr:row>
      <xdr:rowOff>47625</xdr:rowOff>
    </xdr:from>
    <xdr:to>
      <xdr:col>2</xdr:col>
      <xdr:colOff>390525</xdr:colOff>
      <xdr:row>36</xdr:row>
      <xdr:rowOff>285750</xdr:rowOff>
    </xdr:to>
    <xdr:pic>
      <xdr:nvPicPr>
        <xdr:cNvPr id="19468" name="Picture 7">
          <a:extLst>
            <a:ext uri="{FF2B5EF4-FFF2-40B4-BE49-F238E27FC236}">
              <a16:creationId xmlns="" xmlns:a16="http://schemas.microsoft.com/office/drawing/2014/main" id="{00000000-0008-0000-00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1097153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393700</xdr:colOff>
      <xdr:row>41</xdr:row>
      <xdr:rowOff>228600</xdr:rowOff>
    </xdr:from>
    <xdr:to>
      <xdr:col>6</xdr:col>
      <xdr:colOff>516890</xdr:colOff>
      <xdr:row>42</xdr:row>
      <xdr:rowOff>158750</xdr:rowOff>
    </xdr:to>
    <xdr:pic>
      <xdr:nvPicPr>
        <xdr:cNvPr id="4" name="图片 3" descr="赖辉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1100" y="13601700"/>
          <a:ext cx="720090" cy="55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17</xdr:row>
      <xdr:rowOff>9525</xdr:rowOff>
    </xdr:from>
    <xdr:to>
      <xdr:col>11</xdr:col>
      <xdr:colOff>342900</xdr:colOff>
      <xdr:row>29</xdr:row>
      <xdr:rowOff>184150</xdr:rowOff>
    </xdr:to>
    <xdr:graphicFrame macro="">
      <xdr:nvGraphicFramePr>
        <xdr:cNvPr id="20481" name="图表 7">
          <a:extLst>
            <a:ext uri="{FF2B5EF4-FFF2-40B4-BE49-F238E27FC236}">
              <a16:creationId xmlns="" xmlns:a16="http://schemas.microsoft.com/office/drawing/2014/main" id="{00000000-0008-0000-0100-0000015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 macro="">
      <xdr:nvGraphicFramePr>
        <xdr:cNvPr id="20482" name="图表 6">
          <a:extLst>
            <a:ext uri="{FF2B5EF4-FFF2-40B4-BE49-F238E27FC236}">
              <a16:creationId xmlns="" xmlns:a16="http://schemas.microsoft.com/office/drawing/2014/main" id="{00000000-0008-0000-0100-0000025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266699</xdr:colOff>
      <xdr:row>7</xdr:row>
      <xdr:rowOff>177800</xdr:rowOff>
    </xdr:from>
    <xdr:to>
      <xdr:col>10</xdr:col>
      <xdr:colOff>450850</xdr:colOff>
      <xdr:row>7</xdr:row>
      <xdr:rowOff>184150</xdr:rowOff>
    </xdr:to>
    <xdr:sp macro="" textlink="">
      <xdr:nvSpPr>
        <xdr:cNvPr id="20483" name="Line 132">
          <a:extLst>
            <a:ext uri="{FF2B5EF4-FFF2-40B4-BE49-F238E27FC236}">
              <a16:creationId xmlns="" xmlns:a16="http://schemas.microsoft.com/office/drawing/2014/main" id="{00000000-0008-0000-0100-000003500000}"/>
            </a:ext>
          </a:extLst>
        </xdr:cNvPr>
        <xdr:cNvSpPr>
          <a:spLocks noChangeShapeType="1"/>
        </xdr:cNvSpPr>
      </xdr:nvSpPr>
      <xdr:spPr>
        <a:xfrm flipV="1">
          <a:off x="952499" y="1981200"/>
          <a:ext cx="6356351" cy="635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266700</xdr:colOff>
      <xdr:row>13</xdr:row>
      <xdr:rowOff>6350</xdr:rowOff>
    </xdr:from>
    <xdr:to>
      <xdr:col>10</xdr:col>
      <xdr:colOff>476250</xdr:colOff>
      <xdr:row>13</xdr:row>
      <xdr:rowOff>25399</xdr:rowOff>
    </xdr:to>
    <xdr:sp macro="" textlink="">
      <xdr:nvSpPr>
        <xdr:cNvPr id="20484" name="Line 133">
          <a:extLst>
            <a:ext uri="{FF2B5EF4-FFF2-40B4-BE49-F238E27FC236}">
              <a16:creationId xmlns="" xmlns:a16="http://schemas.microsoft.com/office/drawing/2014/main" id="{00000000-0008-0000-0100-000004500000}"/>
            </a:ext>
          </a:extLst>
        </xdr:cNvPr>
        <xdr:cNvSpPr>
          <a:spLocks noChangeShapeType="1"/>
        </xdr:cNvSpPr>
      </xdr:nvSpPr>
      <xdr:spPr>
        <a:xfrm>
          <a:off x="952500" y="2952750"/>
          <a:ext cx="6381750" cy="19049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265430</xdr:colOff>
      <xdr:row>9</xdr:row>
      <xdr:rowOff>180340</xdr:rowOff>
    </xdr:from>
    <xdr:to>
      <xdr:col>10</xdr:col>
      <xdr:colOff>463550</xdr:colOff>
      <xdr:row>10</xdr:row>
      <xdr:rowOff>6350</xdr:rowOff>
    </xdr:to>
    <xdr:sp macro="" textlink="">
      <xdr:nvSpPr>
        <xdr:cNvPr id="20485" name="Line 134">
          <a:extLst>
            <a:ext uri="{FF2B5EF4-FFF2-40B4-BE49-F238E27FC236}">
              <a16:creationId xmlns="" xmlns:a16="http://schemas.microsoft.com/office/drawing/2014/main" id="{00000000-0008-0000-0100-000005500000}"/>
            </a:ext>
          </a:extLst>
        </xdr:cNvPr>
        <xdr:cNvSpPr>
          <a:spLocks noChangeShapeType="1"/>
        </xdr:cNvSpPr>
      </xdr:nvSpPr>
      <xdr:spPr>
        <a:xfrm>
          <a:off x="951230" y="2364740"/>
          <a:ext cx="6370320" cy="1651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596899</xdr:colOff>
      <xdr:row>18</xdr:row>
      <xdr:rowOff>127000</xdr:rowOff>
    </xdr:from>
    <xdr:to>
      <xdr:col>11</xdr:col>
      <xdr:colOff>158750</xdr:colOff>
      <xdr:row>18</xdr:row>
      <xdr:rowOff>139700</xdr:rowOff>
    </xdr:to>
    <xdr:sp macro="" textlink="">
      <xdr:nvSpPr>
        <xdr:cNvPr id="20486" name="Line 132">
          <a:extLst>
            <a:ext uri="{FF2B5EF4-FFF2-40B4-BE49-F238E27FC236}">
              <a16:creationId xmlns="" xmlns:a16="http://schemas.microsoft.com/office/drawing/2014/main" id="{00000000-0008-0000-0100-000006500000}"/>
            </a:ext>
          </a:extLst>
        </xdr:cNvPr>
        <xdr:cNvSpPr>
          <a:spLocks noChangeShapeType="1"/>
        </xdr:cNvSpPr>
      </xdr:nvSpPr>
      <xdr:spPr>
        <a:xfrm flipV="1">
          <a:off x="1282699" y="4235450"/>
          <a:ext cx="6419851" cy="1270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596899</xdr:colOff>
      <xdr:row>21</xdr:row>
      <xdr:rowOff>139700</xdr:rowOff>
    </xdr:from>
    <xdr:to>
      <xdr:col>11</xdr:col>
      <xdr:colOff>177800</xdr:colOff>
      <xdr:row>21</xdr:row>
      <xdr:rowOff>146050</xdr:rowOff>
    </xdr:to>
    <xdr:sp macro="" textlink="">
      <xdr:nvSpPr>
        <xdr:cNvPr id="20487" name="Line 134">
          <a:extLst>
            <a:ext uri="{FF2B5EF4-FFF2-40B4-BE49-F238E27FC236}">
              <a16:creationId xmlns="" xmlns:a16="http://schemas.microsoft.com/office/drawing/2014/main" id="{00000000-0008-0000-0100-000007500000}"/>
            </a:ext>
          </a:extLst>
        </xdr:cNvPr>
        <xdr:cNvSpPr>
          <a:spLocks noChangeShapeType="1"/>
        </xdr:cNvSpPr>
      </xdr:nvSpPr>
      <xdr:spPr>
        <a:xfrm>
          <a:off x="1282699" y="4819650"/>
          <a:ext cx="6438901" cy="635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565151</xdr:colOff>
      <xdr:row>24</xdr:row>
      <xdr:rowOff>139698</xdr:rowOff>
    </xdr:from>
    <xdr:to>
      <xdr:col>11</xdr:col>
      <xdr:colOff>279401</xdr:colOff>
      <xdr:row>24</xdr:row>
      <xdr:rowOff>139699</xdr:rowOff>
    </xdr:to>
    <xdr:sp macro="" textlink="">
      <xdr:nvSpPr>
        <xdr:cNvPr id="20488" name="Line 132">
          <a:extLst>
            <a:ext uri="{FF2B5EF4-FFF2-40B4-BE49-F238E27FC236}">
              <a16:creationId xmlns="" xmlns:a16="http://schemas.microsoft.com/office/drawing/2014/main" id="{00000000-0008-0000-0100-000008500000}"/>
            </a:ext>
          </a:extLst>
        </xdr:cNvPr>
        <xdr:cNvSpPr>
          <a:spLocks noChangeShapeType="1"/>
        </xdr:cNvSpPr>
      </xdr:nvSpPr>
      <xdr:spPr>
        <a:xfrm flipV="1">
          <a:off x="1250951" y="5391148"/>
          <a:ext cx="6572250" cy="1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 editAs="oneCell">
    <xdr:from>
      <xdr:col>9</xdr:col>
      <xdr:colOff>514350</xdr:colOff>
      <xdr:row>1</xdr:row>
      <xdr:rowOff>63500</xdr:rowOff>
    </xdr:from>
    <xdr:to>
      <xdr:col>10</xdr:col>
      <xdr:colOff>548640</xdr:colOff>
      <xdr:row>2</xdr:row>
      <xdr:rowOff>203200</xdr:rowOff>
    </xdr:to>
    <xdr:pic>
      <xdr:nvPicPr>
        <xdr:cNvPr id="10" name="图片 9" descr="赖辉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86550" y="412750"/>
          <a:ext cx="720090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42"/>
  <sheetViews>
    <sheetView topLeftCell="A40" workbookViewId="0">
      <selection activeCell="H46" sqref="H46"/>
    </sheetView>
  </sheetViews>
  <sheetFormatPr defaultColWidth="9" defaultRowHeight="15"/>
  <cols>
    <col min="1" max="1" width="10" style="1" customWidth="1"/>
    <col min="2" max="2" width="10.25" style="1" customWidth="1"/>
    <col min="3" max="3" width="7.75" style="1" customWidth="1"/>
    <col min="4" max="9" width="7.83203125" style="1" customWidth="1"/>
    <col min="10" max="16384" width="9" style="1"/>
  </cols>
  <sheetData>
    <row r="1" spans="1:9" ht="21.75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34.5" customHeight="1">
      <c r="A2" s="76" t="s">
        <v>39</v>
      </c>
      <c r="B2" s="74"/>
      <c r="C2" s="74"/>
      <c r="D2" s="74"/>
      <c r="E2" s="74"/>
      <c r="F2" s="74"/>
      <c r="G2" s="74"/>
      <c r="H2" s="74"/>
      <c r="I2" s="74"/>
    </row>
    <row r="3" spans="1:9" ht="14.25" customHeight="1">
      <c r="A3" s="3"/>
      <c r="B3" s="10"/>
      <c r="C3" s="10"/>
      <c r="D3" s="10"/>
      <c r="E3" s="10"/>
      <c r="F3" s="11"/>
      <c r="G3" s="77" t="s">
        <v>1</v>
      </c>
      <c r="H3" s="78"/>
      <c r="I3" s="10"/>
    </row>
    <row r="4" spans="1:9" ht="24" customHeight="1">
      <c r="A4" s="65" t="s">
        <v>38</v>
      </c>
      <c r="B4" s="66"/>
      <c r="C4" s="66"/>
      <c r="D4" s="66"/>
      <c r="E4" s="66"/>
      <c r="F4" s="12"/>
      <c r="G4" s="12"/>
      <c r="H4" s="12"/>
      <c r="I4" s="12"/>
    </row>
    <row r="5" spans="1:9" ht="24" customHeight="1">
      <c r="A5" s="65" t="s">
        <v>42</v>
      </c>
      <c r="B5" s="66"/>
      <c r="C5" s="66"/>
      <c r="D5" s="66"/>
      <c r="E5" s="66"/>
      <c r="F5" s="66"/>
      <c r="G5" s="66"/>
      <c r="H5" s="66"/>
      <c r="I5" s="66"/>
    </row>
    <row r="6" spans="1:9" ht="24" customHeight="1">
      <c r="A6" s="65" t="s">
        <v>41</v>
      </c>
      <c r="B6" s="66"/>
      <c r="C6" s="66"/>
      <c r="D6" s="66"/>
      <c r="E6" s="66"/>
      <c r="F6" s="66"/>
      <c r="G6" s="66"/>
      <c r="H6" s="66"/>
      <c r="I6" s="66"/>
    </row>
    <row r="7" spans="1:9" ht="32.25" customHeight="1">
      <c r="A7" s="13" t="s">
        <v>2</v>
      </c>
      <c r="B7" s="14"/>
      <c r="C7" s="14"/>
      <c r="D7" s="67" t="s">
        <v>40</v>
      </c>
      <c r="E7" s="68"/>
      <c r="F7" s="68"/>
      <c r="G7" s="68"/>
      <c r="H7" s="12"/>
      <c r="I7" s="12"/>
    </row>
    <row r="8" spans="1:9" ht="23.25" customHeight="1">
      <c r="A8" s="55" t="s">
        <v>3</v>
      </c>
      <c r="B8" s="15" t="s">
        <v>4</v>
      </c>
      <c r="C8" s="69" t="s">
        <v>5</v>
      </c>
      <c r="D8" s="70"/>
      <c r="E8" s="70"/>
      <c r="F8" s="70"/>
      <c r="G8" s="70"/>
      <c r="H8" s="57"/>
      <c r="I8" s="59" t="s">
        <v>6</v>
      </c>
    </row>
    <row r="9" spans="1:9" ht="22" customHeight="1">
      <c r="A9" s="56"/>
      <c r="B9" s="16" t="s">
        <v>7</v>
      </c>
      <c r="C9" s="17" t="s">
        <v>8</v>
      </c>
      <c r="D9" s="17" t="s">
        <v>9</v>
      </c>
      <c r="E9" s="17" t="s">
        <v>10</v>
      </c>
      <c r="F9" s="17" t="s">
        <v>11</v>
      </c>
      <c r="G9" s="17" t="s">
        <v>12</v>
      </c>
      <c r="H9" s="58"/>
      <c r="I9" s="60"/>
    </row>
    <row r="10" spans="1:9" s="9" customFormat="1" ht="22" customHeight="1">
      <c r="A10" s="18">
        <v>1</v>
      </c>
      <c r="B10" s="19" t="s">
        <v>58</v>
      </c>
      <c r="C10" s="20">
        <v>99.5</v>
      </c>
      <c r="D10" s="20">
        <v>99.3</v>
      </c>
      <c r="E10" s="20">
        <v>99.2</v>
      </c>
      <c r="F10" s="20">
        <v>99.6</v>
      </c>
      <c r="G10" s="20">
        <v>99.5</v>
      </c>
      <c r="H10" s="21">
        <f>SUM(C10:G10)/5</f>
        <v>99.42</v>
      </c>
      <c r="I10" s="20">
        <f>MAX(C10:G10)-MIN(C10:G10)</f>
        <v>0.39999999999999147</v>
      </c>
    </row>
    <row r="11" spans="1:9" s="9" customFormat="1" ht="22" customHeight="1">
      <c r="A11" s="18">
        <v>2</v>
      </c>
      <c r="B11" s="22" t="s">
        <v>57</v>
      </c>
      <c r="C11" s="20">
        <v>99.2</v>
      </c>
      <c r="D11" s="20">
        <v>99.5</v>
      </c>
      <c r="E11" s="20">
        <v>99.3</v>
      </c>
      <c r="F11" s="20">
        <v>99.5</v>
      </c>
      <c r="G11" s="20">
        <v>99.3</v>
      </c>
      <c r="H11" s="21">
        <f t="shared" ref="H11:H24" si="0">SUM(C11:G11)/5</f>
        <v>99.36</v>
      </c>
      <c r="I11" s="20">
        <f t="shared" ref="I11:I24" si="1">MAX(C11:G11)-MIN(C11:G11)</f>
        <v>0.29999999999999716</v>
      </c>
    </row>
    <row r="12" spans="1:9" s="9" customFormat="1" ht="22" customHeight="1">
      <c r="A12" s="18">
        <v>3</v>
      </c>
      <c r="B12" s="22" t="s">
        <v>56</v>
      </c>
      <c r="C12" s="20">
        <v>99.3</v>
      </c>
      <c r="D12" s="20">
        <v>99.6</v>
      </c>
      <c r="E12" s="20">
        <v>99.5</v>
      </c>
      <c r="F12" s="20">
        <v>99.5</v>
      </c>
      <c r="G12" s="20">
        <v>99.5</v>
      </c>
      <c r="H12" s="21">
        <f t="shared" si="0"/>
        <v>99.47999999999999</v>
      </c>
      <c r="I12" s="20">
        <f t="shared" si="1"/>
        <v>0.29999999999999716</v>
      </c>
    </row>
    <row r="13" spans="1:9" s="9" customFormat="1" ht="22" customHeight="1">
      <c r="A13" s="18">
        <v>4</v>
      </c>
      <c r="B13" s="22" t="s">
        <v>55</v>
      </c>
      <c r="C13" s="20">
        <v>99.2</v>
      </c>
      <c r="D13" s="20">
        <v>99.5</v>
      </c>
      <c r="E13" s="20">
        <v>99.3</v>
      </c>
      <c r="F13" s="20">
        <v>99.3</v>
      </c>
      <c r="G13" s="20">
        <v>99.2</v>
      </c>
      <c r="H13" s="21">
        <f t="shared" si="0"/>
        <v>99.3</v>
      </c>
      <c r="I13" s="20">
        <f t="shared" si="1"/>
        <v>0.29999999999999716</v>
      </c>
    </row>
    <row r="14" spans="1:9" s="9" customFormat="1" ht="22" customHeight="1">
      <c r="A14" s="23">
        <v>5</v>
      </c>
      <c r="B14" s="22" t="s">
        <v>54</v>
      </c>
      <c r="C14" s="20">
        <v>99.3</v>
      </c>
      <c r="D14" s="20">
        <v>99.5</v>
      </c>
      <c r="E14" s="20">
        <v>99.5</v>
      </c>
      <c r="F14" s="20">
        <v>99.5</v>
      </c>
      <c r="G14" s="20">
        <v>99.3</v>
      </c>
      <c r="H14" s="21">
        <f t="shared" si="0"/>
        <v>99.42</v>
      </c>
      <c r="I14" s="20">
        <f t="shared" si="1"/>
        <v>0.20000000000000284</v>
      </c>
    </row>
    <row r="15" spans="1:9" s="9" customFormat="1" ht="22" customHeight="1">
      <c r="A15" s="23">
        <v>6</v>
      </c>
      <c r="B15" s="22" t="s">
        <v>47</v>
      </c>
      <c r="C15" s="20">
        <v>99.3</v>
      </c>
      <c r="D15" s="20">
        <v>99.3</v>
      </c>
      <c r="E15" s="20">
        <v>99.2</v>
      </c>
      <c r="F15" s="20">
        <v>98.9</v>
      </c>
      <c r="G15" s="20">
        <v>99.5</v>
      </c>
      <c r="H15" s="21">
        <f t="shared" si="0"/>
        <v>99.240000000000009</v>
      </c>
      <c r="I15" s="20">
        <f t="shared" si="1"/>
        <v>0.59999999999999432</v>
      </c>
    </row>
    <row r="16" spans="1:9" s="9" customFormat="1" ht="22" customHeight="1">
      <c r="A16" s="23">
        <v>7</v>
      </c>
      <c r="B16" s="22" t="s">
        <v>46</v>
      </c>
      <c r="C16" s="20">
        <v>99.5</v>
      </c>
      <c r="D16" s="20">
        <v>99.5</v>
      </c>
      <c r="E16" s="20">
        <v>99.3</v>
      </c>
      <c r="F16" s="20">
        <v>99.3</v>
      </c>
      <c r="G16" s="20">
        <v>99.6</v>
      </c>
      <c r="H16" s="21">
        <f t="shared" si="0"/>
        <v>99.440000000000012</v>
      </c>
      <c r="I16" s="20">
        <f t="shared" si="1"/>
        <v>0.29999999999999716</v>
      </c>
    </row>
    <row r="17" spans="1:9" s="9" customFormat="1" ht="22" customHeight="1">
      <c r="A17" s="23">
        <v>8</v>
      </c>
      <c r="B17" s="22" t="s">
        <v>53</v>
      </c>
      <c r="C17" s="20">
        <v>99.2</v>
      </c>
      <c r="D17" s="20">
        <v>98.9</v>
      </c>
      <c r="E17" s="20">
        <v>99.5</v>
      </c>
      <c r="F17" s="20">
        <v>99.2</v>
      </c>
      <c r="G17" s="20">
        <v>99.5</v>
      </c>
      <c r="H17" s="21">
        <f t="shared" si="0"/>
        <v>99.26</v>
      </c>
      <c r="I17" s="20">
        <f t="shared" si="1"/>
        <v>0.59999999999999432</v>
      </c>
    </row>
    <row r="18" spans="1:9" s="9" customFormat="1" ht="22" customHeight="1">
      <c r="A18" s="23">
        <v>9</v>
      </c>
      <c r="B18" s="22" t="s">
        <v>52</v>
      </c>
      <c r="C18" s="20">
        <v>99.3</v>
      </c>
      <c r="D18" s="20">
        <v>99.3</v>
      </c>
      <c r="E18" s="20">
        <v>99.6</v>
      </c>
      <c r="F18" s="20">
        <v>99.5</v>
      </c>
      <c r="G18" s="20">
        <v>99.3</v>
      </c>
      <c r="H18" s="21">
        <f t="shared" si="0"/>
        <v>99.4</v>
      </c>
      <c r="I18" s="20">
        <f t="shared" si="1"/>
        <v>0.29999999999999716</v>
      </c>
    </row>
    <row r="19" spans="1:9" s="9" customFormat="1" ht="22" customHeight="1">
      <c r="A19" s="23">
        <v>10</v>
      </c>
      <c r="B19" s="22" t="s">
        <v>51</v>
      </c>
      <c r="C19" s="20">
        <v>99.1</v>
      </c>
      <c r="D19" s="20">
        <v>99.2</v>
      </c>
      <c r="E19" s="20">
        <v>99.5</v>
      </c>
      <c r="F19" s="20">
        <v>99.3</v>
      </c>
      <c r="G19" s="20">
        <v>99.2</v>
      </c>
      <c r="H19" s="21">
        <f t="shared" si="0"/>
        <v>99.26</v>
      </c>
      <c r="I19" s="20">
        <f t="shared" si="1"/>
        <v>0.40000000000000568</v>
      </c>
    </row>
    <row r="20" spans="1:9" s="9" customFormat="1" ht="22" customHeight="1">
      <c r="A20" s="23">
        <v>11</v>
      </c>
      <c r="B20" s="22" t="s">
        <v>50</v>
      </c>
      <c r="C20" s="20">
        <v>98.9</v>
      </c>
      <c r="D20" s="20">
        <v>99.3</v>
      </c>
      <c r="E20" s="20">
        <v>99.5</v>
      </c>
      <c r="F20" s="20">
        <v>99.5</v>
      </c>
      <c r="G20" s="20">
        <v>99.3</v>
      </c>
      <c r="H20" s="21">
        <f t="shared" si="0"/>
        <v>99.3</v>
      </c>
      <c r="I20" s="20">
        <f t="shared" si="1"/>
        <v>0.59999999999999432</v>
      </c>
    </row>
    <row r="21" spans="1:9" s="9" customFormat="1" ht="22" customHeight="1">
      <c r="A21" s="23">
        <v>12</v>
      </c>
      <c r="B21" s="22" t="s">
        <v>49</v>
      </c>
      <c r="C21" s="20">
        <v>99.4</v>
      </c>
      <c r="D21" s="20">
        <v>99.5</v>
      </c>
      <c r="E21" s="20">
        <v>99.3</v>
      </c>
      <c r="F21" s="20">
        <v>99.2</v>
      </c>
      <c r="G21" s="20">
        <v>99.2</v>
      </c>
      <c r="H21" s="21">
        <f t="shared" si="0"/>
        <v>99.32</v>
      </c>
      <c r="I21" s="20">
        <f t="shared" si="1"/>
        <v>0.29999999999999716</v>
      </c>
    </row>
    <row r="22" spans="1:9" s="9" customFormat="1" ht="22" customHeight="1">
      <c r="A22" s="23">
        <v>13</v>
      </c>
      <c r="B22" s="22" t="s">
        <v>48</v>
      </c>
      <c r="C22" s="20">
        <v>99.3</v>
      </c>
      <c r="D22" s="20">
        <v>99.6</v>
      </c>
      <c r="E22" s="20">
        <v>99.5</v>
      </c>
      <c r="F22" s="20">
        <v>99.3</v>
      </c>
      <c r="G22" s="20">
        <v>99.3</v>
      </c>
      <c r="H22" s="21">
        <f t="shared" si="0"/>
        <v>99.4</v>
      </c>
      <c r="I22" s="20">
        <f t="shared" si="1"/>
        <v>0.29999999999999716</v>
      </c>
    </row>
    <row r="23" spans="1:9" s="9" customFormat="1" ht="22" customHeight="1">
      <c r="A23" s="23">
        <v>14</v>
      </c>
      <c r="B23" s="22" t="s">
        <v>45</v>
      </c>
      <c r="C23" s="20">
        <v>99.4</v>
      </c>
      <c r="D23" s="20">
        <v>99.5</v>
      </c>
      <c r="E23" s="20">
        <v>98.9</v>
      </c>
      <c r="F23" s="20">
        <v>99.2</v>
      </c>
      <c r="G23" s="20">
        <v>99.3</v>
      </c>
      <c r="H23" s="21">
        <f t="shared" si="0"/>
        <v>99.26</v>
      </c>
      <c r="I23" s="20">
        <f t="shared" si="1"/>
        <v>0.59999999999999432</v>
      </c>
    </row>
    <row r="24" spans="1:9" s="9" customFormat="1" ht="22" customHeight="1">
      <c r="A24" s="23">
        <v>15</v>
      </c>
      <c r="B24" s="22" t="s">
        <v>44</v>
      </c>
      <c r="C24" s="20">
        <v>99.6</v>
      </c>
      <c r="D24" s="20">
        <v>99.6</v>
      </c>
      <c r="E24" s="20">
        <v>99.3</v>
      </c>
      <c r="F24" s="20">
        <v>99.3</v>
      </c>
      <c r="G24" s="20">
        <v>99.4</v>
      </c>
      <c r="H24" s="21">
        <f t="shared" si="0"/>
        <v>99.440000000000012</v>
      </c>
      <c r="I24" s="20">
        <f t="shared" si="1"/>
        <v>0.29999999999999716</v>
      </c>
    </row>
    <row r="25" spans="1:9" s="9" customFormat="1" ht="22" customHeight="1">
      <c r="A25" s="23"/>
      <c r="B25" s="22"/>
      <c r="C25" s="23"/>
      <c r="D25" s="23"/>
      <c r="E25" s="23"/>
      <c r="F25" s="23"/>
      <c r="G25" s="23"/>
      <c r="H25" s="24"/>
      <c r="I25" s="47"/>
    </row>
    <row r="26" spans="1:9" s="9" customFormat="1" ht="22" customHeight="1">
      <c r="A26" s="23"/>
      <c r="B26" s="22"/>
      <c r="C26" s="23"/>
      <c r="D26" s="23"/>
      <c r="E26" s="23"/>
      <c r="F26" s="23"/>
      <c r="G26" s="23"/>
      <c r="H26" s="24"/>
      <c r="I26" s="48"/>
    </row>
    <row r="27" spans="1:9" s="9" customFormat="1" ht="22" customHeight="1">
      <c r="A27" s="23"/>
      <c r="B27" s="22"/>
      <c r="C27" s="23"/>
      <c r="D27" s="23"/>
      <c r="E27" s="23"/>
      <c r="F27" s="23"/>
      <c r="G27" s="23"/>
      <c r="H27" s="24"/>
      <c r="I27" s="47"/>
    </row>
    <row r="28" spans="1:9" s="9" customFormat="1" ht="22" customHeight="1">
      <c r="A28" s="23"/>
      <c r="B28" s="22"/>
      <c r="C28" s="23"/>
      <c r="D28" s="23"/>
      <c r="E28" s="23"/>
      <c r="F28" s="23"/>
      <c r="G28" s="23"/>
      <c r="H28" s="24"/>
      <c r="I28" s="47"/>
    </row>
    <row r="29" spans="1:9" s="9" customFormat="1" ht="22" customHeight="1">
      <c r="A29" s="23"/>
      <c r="B29" s="22"/>
      <c r="C29" s="23"/>
      <c r="D29" s="23"/>
      <c r="E29" s="23"/>
      <c r="F29" s="23"/>
      <c r="G29" s="23"/>
      <c r="H29" s="24"/>
      <c r="I29" s="48"/>
    </row>
    <row r="30" spans="1:9" s="9" customFormat="1" ht="22" customHeight="1">
      <c r="A30" s="25"/>
      <c r="B30" s="26">
        <f>AVERAGE(H10:H24)</f>
        <v>99.353333333333339</v>
      </c>
      <c r="C30" s="27"/>
      <c r="D30" s="27"/>
      <c r="E30" s="27"/>
      <c r="F30" s="28"/>
      <c r="G30" s="28">
        <f>AVERAGE(I10:I24)</f>
        <v>0.38666666666666366</v>
      </c>
      <c r="H30" s="29"/>
      <c r="I30" s="49"/>
    </row>
    <row r="31" spans="1:9" s="9" customFormat="1" ht="29.25" customHeight="1">
      <c r="A31" s="71" t="s">
        <v>13</v>
      </c>
      <c r="B31" s="72"/>
      <c r="C31" s="30" t="s">
        <v>14</v>
      </c>
      <c r="D31" s="31">
        <v>0.57699999999999996</v>
      </c>
      <c r="E31" s="32" t="s">
        <v>15</v>
      </c>
      <c r="F31" s="31">
        <v>2.1150000000000002</v>
      </c>
      <c r="G31" s="33" t="s">
        <v>16</v>
      </c>
      <c r="H31" s="34">
        <v>0</v>
      </c>
      <c r="I31" s="50"/>
    </row>
    <row r="32" spans="1:9" ht="37.5" customHeight="1">
      <c r="A32" s="35"/>
      <c r="B32" s="73" t="s">
        <v>17</v>
      </c>
      <c r="C32" s="74"/>
      <c r="D32" s="36"/>
      <c r="E32" s="36"/>
      <c r="F32" s="36"/>
      <c r="G32" s="36"/>
      <c r="H32" s="36"/>
      <c r="I32" s="36"/>
    </row>
    <row r="33" spans="1:9" ht="23.25" customHeight="1">
      <c r="A33" s="37" t="s">
        <v>18</v>
      </c>
      <c r="B33" s="38" t="s">
        <v>19</v>
      </c>
      <c r="C33" s="39"/>
      <c r="D33" s="52">
        <f>SUM(B30)</f>
        <v>99.353333333333339</v>
      </c>
      <c r="E33" s="51" t="s">
        <v>20</v>
      </c>
      <c r="F33" s="36"/>
      <c r="G33" s="36"/>
      <c r="H33" s="36"/>
      <c r="I33" s="36"/>
    </row>
    <row r="34" spans="1:9" ht="36.75" customHeight="1">
      <c r="A34" s="37" t="s">
        <v>21</v>
      </c>
      <c r="B34" s="38" t="s">
        <v>22</v>
      </c>
      <c r="C34" s="39"/>
      <c r="D34" s="53">
        <f>SUM(D33+D31*G30)</f>
        <v>99.576440000000005</v>
      </c>
      <c r="E34" s="51" t="s">
        <v>20</v>
      </c>
      <c r="F34" s="40"/>
      <c r="G34" s="40"/>
      <c r="H34" s="61"/>
      <c r="I34" s="61"/>
    </row>
    <row r="35" spans="1:9" ht="27" customHeight="1">
      <c r="A35" s="37" t="s">
        <v>23</v>
      </c>
      <c r="B35" s="38" t="s">
        <v>24</v>
      </c>
      <c r="D35" s="53">
        <f>SUM(B30-D31*G30)</f>
        <v>99.130226666666672</v>
      </c>
      <c r="E35" s="51" t="s">
        <v>20</v>
      </c>
      <c r="F35" s="40"/>
      <c r="G35" s="40"/>
      <c r="H35" s="40"/>
      <c r="I35" s="36"/>
    </row>
    <row r="36" spans="1:9" ht="39.75" customHeight="1">
      <c r="A36" s="41" t="s">
        <v>6</v>
      </c>
      <c r="B36" s="42" t="s">
        <v>17</v>
      </c>
      <c r="D36" s="43"/>
      <c r="E36" s="36"/>
      <c r="F36" s="36"/>
      <c r="G36" s="36"/>
      <c r="H36" s="36"/>
      <c r="I36" s="36"/>
    </row>
    <row r="37" spans="1:9" ht="25.5" customHeight="1">
      <c r="A37" s="44" t="s">
        <v>25</v>
      </c>
      <c r="B37" s="45" t="s">
        <v>26</v>
      </c>
      <c r="D37" s="52">
        <f>SUM(G30)</f>
        <v>0.38666666666666366</v>
      </c>
      <c r="E37" s="51" t="s">
        <v>20</v>
      </c>
      <c r="F37" s="36"/>
      <c r="G37" s="36"/>
      <c r="H37" s="36"/>
      <c r="I37" s="36"/>
    </row>
    <row r="38" spans="1:9" ht="30.75" customHeight="1">
      <c r="A38" s="37" t="s">
        <v>21</v>
      </c>
      <c r="B38" s="38" t="s">
        <v>22</v>
      </c>
      <c r="D38" s="52">
        <f>SUM(F31*G30)</f>
        <v>0.81779999999999375</v>
      </c>
      <c r="E38" s="51" t="s">
        <v>20</v>
      </c>
      <c r="F38" s="46"/>
      <c r="G38" s="36"/>
      <c r="H38" s="61"/>
      <c r="I38" s="61"/>
    </row>
    <row r="39" spans="1:9" ht="29.25" customHeight="1">
      <c r="A39" s="37" t="s">
        <v>23</v>
      </c>
      <c r="B39" s="38" t="s">
        <v>24</v>
      </c>
      <c r="D39" s="53">
        <f>SUM(H31*G30)</f>
        <v>0</v>
      </c>
      <c r="E39" s="51" t="s">
        <v>20</v>
      </c>
      <c r="F39" s="36"/>
      <c r="G39" s="36"/>
      <c r="H39" s="61"/>
      <c r="I39" s="61"/>
    </row>
    <row r="40" spans="1:9" ht="48" customHeight="1">
      <c r="A40" s="62" t="s">
        <v>27</v>
      </c>
      <c r="B40" s="63"/>
      <c r="C40" s="63"/>
      <c r="D40" s="63"/>
      <c r="E40" s="63"/>
      <c r="F40" s="63"/>
      <c r="G40" s="63"/>
      <c r="H40" s="63"/>
      <c r="I40" s="63"/>
    </row>
    <row r="41" spans="1:9" ht="46.5" customHeight="1">
      <c r="A41" s="64" t="s">
        <v>28</v>
      </c>
      <c r="B41" s="64"/>
      <c r="C41" s="64"/>
      <c r="D41" s="64"/>
      <c r="E41" s="64"/>
      <c r="F41" s="64"/>
      <c r="G41" s="64"/>
      <c r="H41" s="64"/>
      <c r="I41" s="64"/>
    </row>
    <row r="42" spans="1:9" ht="49.5" customHeight="1">
      <c r="B42" s="54" t="s">
        <v>29</v>
      </c>
      <c r="C42" s="54"/>
      <c r="D42" s="54"/>
      <c r="E42" s="54"/>
      <c r="F42" s="54"/>
      <c r="G42" s="54"/>
      <c r="H42" s="54"/>
      <c r="I42" s="54"/>
    </row>
  </sheetData>
  <mergeCells count="19">
    <mergeCell ref="A1:I1"/>
    <mergeCell ref="A2:I2"/>
    <mergeCell ref="G3:H3"/>
    <mergeCell ref="A4:E4"/>
    <mergeCell ref="A5:I5"/>
    <mergeCell ref="A6:I6"/>
    <mergeCell ref="D7:G7"/>
    <mergeCell ref="C8:G8"/>
    <mergeCell ref="A31:B31"/>
    <mergeCell ref="B32:C32"/>
    <mergeCell ref="B42:I42"/>
    <mergeCell ref="A8:A9"/>
    <mergeCell ref="H8:H9"/>
    <mergeCell ref="I8:I9"/>
    <mergeCell ref="H34:I34"/>
    <mergeCell ref="H38:I38"/>
    <mergeCell ref="H39:I39"/>
    <mergeCell ref="A40:I40"/>
    <mergeCell ref="A41:I41"/>
  </mergeCells>
  <phoneticPr fontId="18" type="noConversion"/>
  <pageMargins left="0.90416666666666701" right="0.74791666666666701" top="0.98402777777777795" bottom="0.70763888888888904" header="0.51180555555555596" footer="0.51180555555555596"/>
  <pageSetup paperSize="9" orientation="portrait" r:id="rId1"/>
  <headerFooter alignWithMargins="0"/>
  <drawing r:id="rId2"/>
  <legacyDrawing r:id="rId3"/>
  <oleObjects>
    <oleObject progId="Equation.3" shapeId="19457" r:id="rId4"/>
    <oleObject progId="Equation.3" shapeId="19458" r:id="rId5"/>
    <oleObject progId="Equation.3" shapeId="19460" r:id="rId6"/>
    <oleObject progId="Equation.3" shapeId="19461" r:id="rId7"/>
    <oleObject progId="Equation.3" shapeId="19462" r:id="rId8"/>
    <oleObject progId="Equation.3" shapeId="19464" r:id="rId9"/>
    <oleObject progId="Equation.3" shapeId="19465" r:id="rId10"/>
    <oleObject progId="Equation.3" shapeId="19466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9"/>
  <sheetViews>
    <sheetView tabSelected="1" workbookViewId="0">
      <selection activeCell="N4" sqref="N4"/>
    </sheetView>
  </sheetViews>
  <sheetFormatPr defaultColWidth="9" defaultRowHeight="15"/>
  <cols>
    <col min="12" max="12" width="6.25" customWidth="1"/>
    <col min="13" max="13" width="11.08203125" style="2" customWidth="1"/>
  </cols>
  <sheetData>
    <row r="1" spans="1:13" ht="27.7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s="1" customFormat="1" ht="33" customHeight="1">
      <c r="A2" s="81" t="s">
        <v>43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</row>
    <row r="3" spans="1:13" s="1" customFormat="1" ht="21.75" customHeight="1">
      <c r="A3" s="4"/>
      <c r="B3" s="4"/>
      <c r="C3" s="4"/>
      <c r="D3" s="4"/>
      <c r="E3" s="84" t="s">
        <v>30</v>
      </c>
      <c r="F3" s="84"/>
      <c r="G3" s="84"/>
      <c r="H3" s="84"/>
      <c r="I3" s="4"/>
      <c r="J3" s="4"/>
      <c r="K3" s="4"/>
      <c r="L3" s="4"/>
      <c r="M3" s="5"/>
    </row>
    <row r="5" spans="1:13">
      <c r="M5" s="6"/>
    </row>
    <row r="7" spans="1:13">
      <c r="M7" s="7"/>
    </row>
    <row r="8" spans="1:13">
      <c r="M8" s="6" t="s">
        <v>31</v>
      </c>
    </row>
    <row r="11" spans="1:13">
      <c r="M11" s="8" t="s">
        <v>32</v>
      </c>
    </row>
    <row r="14" spans="1:13">
      <c r="M14" s="6" t="s">
        <v>33</v>
      </c>
    </row>
    <row r="17" spans="5:13" ht="24" customHeight="1">
      <c r="E17" s="84" t="s">
        <v>34</v>
      </c>
      <c r="F17" s="85"/>
      <c r="G17" s="85"/>
      <c r="H17" s="85"/>
      <c r="I17" s="85"/>
      <c r="M17" s="7"/>
    </row>
    <row r="18" spans="5:13" ht="22.5" customHeight="1">
      <c r="M18" s="7"/>
    </row>
    <row r="19" spans="5:13">
      <c r="M19" s="6" t="s">
        <v>35</v>
      </c>
    </row>
    <row r="20" spans="5:13">
      <c r="M20" s="6"/>
    </row>
    <row r="22" spans="5:13">
      <c r="M22" s="2" t="s">
        <v>36</v>
      </c>
    </row>
    <row r="25" spans="5:13">
      <c r="M25" s="7" t="s">
        <v>37</v>
      </c>
    </row>
    <row r="29" spans="5:13">
      <c r="M29" s="7"/>
    </row>
  </sheetData>
  <mergeCells count="4">
    <mergeCell ref="A1:M1"/>
    <mergeCell ref="A2:M2"/>
    <mergeCell ref="E3:H3"/>
    <mergeCell ref="E17:I17"/>
  </mergeCells>
  <phoneticPr fontId="18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2016-09-10T07:59:00Z</cp:lastPrinted>
  <dcterms:created xsi:type="dcterms:W3CDTF">1996-12-17T01:32:00Z</dcterms:created>
  <dcterms:modified xsi:type="dcterms:W3CDTF">2021-09-23T11:59:39Z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BC426DBABAC54A25A0A87049CA16D834</vt:lpwstr>
  </property>
</Properties>
</file>