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  <sheet name="1B" sheetId="17" r:id="rId2"/>
  </sheets>
  <definedNames>
    <definedName name="_xlnm.Print_Area" localSheetId="0">'1A'!$A$1:$I$29</definedName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<sst xmlns="http://schemas.openxmlformats.org/spreadsheetml/2006/main" count="60" uniqueCount="49">
  <si>
    <t>PE管材厚度测量过程监视统计记录表</t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</si>
  <si>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测量过程名称：PE管材厚度测量过程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</si>
  <si>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被测参数：厚度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测量范围：2.3mm，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测量允差：0.4mm</t>
    </r>
  </si>
  <si>
    <t>测量仪器：数显卡尺  测量范围 （0-150）mm， 最大允许误差是±0.02mm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</si>
  <si>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</t>
    </r>
    <r>
      <rPr>
        <sz val="12"/>
        <rFont val="Times New Roman"/>
        <charset val="134"/>
      </rPr>
      <t xml:space="preserve">        </t>
    </r>
  </si>
  <si>
    <t xml:space="preserve">核查标准      </t>
  </si>
  <si>
    <t>10mm标准块</t>
  </si>
  <si>
    <t>序号</t>
  </si>
  <si>
    <t>核查</t>
  </si>
  <si>
    <t>观察记录（mm）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</si>
  <si>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</si>
  <si>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</si>
  <si>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</si>
  <si>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</si>
  <si>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</si>
  <si>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</si>
  <si>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</si>
  <si>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 xml:space="preserve"> </t>
  </si>
  <si>
    <t>2021.1.15</t>
  </si>
  <si>
    <t>2021.02.21</t>
  </si>
  <si>
    <t>2021.03.30</t>
  </si>
  <si>
    <t>2021.04.10</t>
  </si>
  <si>
    <t xml:space="preserve">                  </t>
  </si>
  <si>
    <t xml:space="preserve">                          </t>
  </si>
  <si>
    <t>2021.5.12</t>
  </si>
  <si>
    <t>2021.6.15</t>
  </si>
  <si>
    <t>2021.7.13</t>
  </si>
  <si>
    <t xml:space="preserve">                        </t>
  </si>
  <si>
    <t>2021.8.14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</si>
  <si>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</si>
  <si>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</si>
  <si>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</si>
  <si>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</si>
  <si>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</si>
  <si>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</si>
  <si>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</si>
  <si>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</si>
  <si>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</si>
  <si>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</si>
  <si>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</si>
  <si>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</si>
  <si>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</si>
  <si>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</si>
  <si>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</si>
  <si>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</si>
  <si>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r>
      <t xml:space="preserve">      </t>
    </r>
    <r>
      <rPr>
        <sz val="12"/>
        <rFont val="宋体"/>
        <charset val="134"/>
      </rPr>
      <t>核查人员：</t>
    </r>
  </si>
  <si>
    <r>
      <rPr>
        <sz val="16"/>
        <rFont val="宋体"/>
        <charset val="134"/>
      </rPr>
      <t xml:space="preserve"> </t>
    </r>
    <r>
      <rPr>
        <sz val="20"/>
        <rFont val="宋体"/>
        <charset val="134"/>
      </rPr>
      <t xml:space="preserve"> </t>
    </r>
    <r>
      <rPr>
        <sz val="18"/>
        <rFont val="宋体"/>
        <charset val="134"/>
      </rPr>
      <t>PE管材厚度测量过程控制图</t>
    </r>
  </si>
  <si>
    <t>均值控制图</t>
  </si>
  <si>
    <t>极差控制图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</si>
</sst>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_);[Red]\(0.000\)"/>
    <numFmt numFmtId="178" formatCode="0.00_);[Red]\(0.00\)"/>
    <numFmt numFmtId="179" formatCode="0.0000_);[Red]\(0.0000\)"/>
    <numFmt numFmtId="180" formatCode="0.0000_ "/>
  </numFmts>
  <fonts count="35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sz val="16"/>
      <name val="宋体"/>
      <charset val="134"/>
    </font>
    <font>
      <sz val="20"/>
      <name val="宋体"/>
      <charset val="134"/>
    </font>
    <font>
      <sz val="10.5"/>
      <name val="宋体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2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1" borderId="21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5">
    <xf numFmtId="0" fontId="0" fillId="0" borderId="0" xfId="0"/>
    <xf numFmtId="0" fontId="0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3" xfId="0" applyFont="1" applyBorder="1" applyAlignment="1">
      <alignment horizontal="left" indent="1"/>
    </xf>
    <xf numFmtId="0" fontId="0" fillId="0" borderId="3" xfId="0" applyFont="1" applyBorder="1" applyAlignment="1">
      <alignment horizontal="left" wrapText="1" indent="1"/>
    </xf>
    <xf numFmtId="0" fontId="0" fillId="0" borderId="3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justify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inden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0" fillId="0" borderId="7" xfId="0" applyFont="1" applyBorder="1" applyAlignment="1"/>
    <xf numFmtId="176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9" fontId="5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0" fontId="6" fillId="0" borderId="7" xfId="0" applyFont="1" applyBorder="1" applyAlignment="1"/>
    <xf numFmtId="0" fontId="1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Font="1" applyBorder="1" applyAlignment="1">
      <alignment horizontal="left" vertical="center"/>
    </xf>
    <xf numFmtId="0" fontId="7" fillId="0" borderId="10" xfId="0" applyFont="1" applyBorder="1"/>
    <xf numFmtId="0" fontId="0" fillId="0" borderId="10" xfId="0" applyFont="1" applyBorder="1"/>
    <xf numFmtId="0" fontId="0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Font="1" applyBorder="1" applyAlignment="1">
      <alignment horizontal="left" vertical="center"/>
    </xf>
    <xf numFmtId="0" fontId="7" fillId="0" borderId="8" xfId="0" applyFont="1" applyBorder="1"/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0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7" fillId="0" borderId="0" xfId="0" applyFont="1" applyBorder="1"/>
    <xf numFmtId="180" fontId="5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horizontal="right"/>
    </xf>
    <xf numFmtId="0" fontId="1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180" fontId="0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9" xfId="0" applyBorder="1"/>
    <xf numFmtId="0" fontId="5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6" xfId="0" applyBorder="1" applyAlignment="1"/>
    <xf numFmtId="0" fontId="10" fillId="0" borderId="0" xfId="0" applyFont="1" applyAlignment="1">
      <alignment horizontal="justify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76" fontId="5" fillId="0" borderId="0" xfId="0" applyNumberFormat="1" applyFont="1" applyBorder="1" applyAlignment="1">
      <alignment horizontal="center" wrapText="1"/>
    </xf>
    <xf numFmtId="176" fontId="5" fillId="0" borderId="0" xfId="0" applyNumberFormat="1" applyFont="1" applyBorder="1" applyAlignment="1">
      <alignment horizontal="center" vertical="top" wrapText="1"/>
    </xf>
    <xf numFmtId="0" fontId="0" fillId="0" borderId="12" xfId="0" applyFont="1" applyBorder="1" applyAlignment="1"/>
    <xf numFmtId="0" fontId="0" fillId="0" borderId="6" xfId="0" applyFont="1" applyBorder="1" applyAlignment="1"/>
    <xf numFmtId="0" fontId="0" fillId="0" borderId="12" xfId="0" applyFont="1" applyBorder="1"/>
    <xf numFmtId="0" fontId="0" fillId="0" borderId="13" xfId="0" applyFont="1" applyBorder="1"/>
    <xf numFmtId="0" fontId="5" fillId="0" borderId="12" xfId="0" applyFont="1" applyBorder="1" applyAlignment="1">
      <alignment horizontal="left" vertical="center"/>
    </xf>
    <xf numFmtId="0" fontId="0" fillId="0" borderId="14" xfId="0" applyFont="1" applyBorder="1"/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43744"/>
        <c:axId val="75350784"/>
      </c:lineChart>
      <c:catAx>
        <c:axId val="7534374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50784"/>
        <c:crosses val="autoZero"/>
        <c:auto val="1"/>
        <c:lblAlgn val="ctr"/>
        <c:lblOffset val="100"/>
        <c:tickLblSkip val="1"/>
        <c:noMultiLvlLbl val="0"/>
      </c:catAx>
      <c:valAx>
        <c:axId val="75350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43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58976"/>
        <c:axId val="76224768"/>
      </c:lineChart>
      <c:catAx>
        <c:axId val="753589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224768"/>
        <c:crosses val="autoZero"/>
        <c:auto val="1"/>
        <c:lblAlgn val="ctr"/>
        <c:lblOffset val="100"/>
        <c:tickLblSkip val="1"/>
        <c:noMultiLvlLbl val="0"/>
      </c:catAx>
      <c:valAx>
        <c:axId val="76224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35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8167788679386"/>
          <c:y val="0.116197666471234"/>
          <c:w val="0.903514521414849"/>
          <c:h val="0.74205706234589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'1A'!$H$9:$H$16</c:f>
              <c:numCache>
                <c:formatCode>0.000_);[Red]\(0.000\)</c:formatCode>
                <c:ptCount val="8"/>
                <c:pt idx="0">
                  <c:v>10.004</c:v>
                </c:pt>
                <c:pt idx="1">
                  <c:v>10.008</c:v>
                </c:pt>
                <c:pt idx="2">
                  <c:v>10.002</c:v>
                </c:pt>
                <c:pt idx="3">
                  <c:v>10.004</c:v>
                </c:pt>
                <c:pt idx="4">
                  <c:v>10.006</c:v>
                </c:pt>
                <c:pt idx="5">
                  <c:v>10.01</c:v>
                </c:pt>
                <c:pt idx="6">
                  <c:v>10.006</c:v>
                </c:pt>
                <c:pt idx="7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166284"/>
        <c:axId val="836746197"/>
      </c:lineChart>
      <c:catAx>
        <c:axId val="4981662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rgbClr val="C00000">
                <a:alpha val="99000"/>
              </a:srgb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6746197"/>
        <c:crossesAt val="10.022"/>
        <c:auto val="1"/>
        <c:lblAlgn val="ctr"/>
        <c:lblOffset val="100"/>
        <c:noMultiLvlLbl val="0"/>
      </c:catAx>
      <c:valAx>
        <c:axId val="836746197"/>
        <c:scaling>
          <c:orientation val="minMax"/>
          <c:max val="10.028"/>
          <c:min val="9.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);[Red]\(#,##0.000\)" sourceLinked="0"/>
        <c:majorTickMark val="none"/>
        <c:minorTickMark val="none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8166284"/>
        <c:crosses val="autoZero"/>
        <c:crossBetween val="between"/>
        <c:majorUnit val="0.006"/>
        <c:minorUnit val="0.006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极差</a:t>
            </a:r>
            <a:endParaRPr lang="zh-CN"/>
          </a:p>
        </c:rich>
      </c:tx>
      <c:layout>
        <c:manualLayout>
          <c:xMode val="edge"/>
          <c:yMode val="edge"/>
          <c:x val="0.480595267797887"/>
          <c:y val="0.05984598045123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34185152243112"/>
          <c:y val="0.153399057795893"/>
          <c:w val="0.903670286828182"/>
          <c:h val="0.762834736182265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'1A'!$I$8:$I$16</c:f>
              <c:numCache>
                <c:formatCode>General</c:formatCode>
                <c:ptCount val="9"/>
                <c:pt idx="1" c:formatCode="0.000_);[Red]\(0.000\)">
                  <c:v>0.0399999999999991</c:v>
                </c:pt>
                <c:pt idx="2" c:formatCode="0.000_);[Red]\(0.000\)">
                  <c:v>0.0299999999999994</c:v>
                </c:pt>
                <c:pt idx="3" c:formatCode="0.000_);[Red]\(0.000\)">
                  <c:v>0.0199999999999996</c:v>
                </c:pt>
                <c:pt idx="4" c:formatCode="0.000_);[Red]\(0.000\)">
                  <c:v>0.0399999999999991</c:v>
                </c:pt>
                <c:pt idx="5" c:formatCode="0.000_);[Red]\(0.000\)">
                  <c:v>0.0299999999999994</c:v>
                </c:pt>
                <c:pt idx="6" c:formatCode="0.000_);[Red]\(0.000\)">
                  <c:v>0.0199999999999996</c:v>
                </c:pt>
                <c:pt idx="7" c:formatCode="0.000_);[Red]\(0.000\)">
                  <c:v>0.0299999999999994</c:v>
                </c:pt>
                <c:pt idx="8" c:formatCode="0.000_);[Red]\(0.000\)">
                  <c:v>0.0299999999999994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9940357"/>
        <c:axId val="772325074"/>
      </c:lineChart>
      <c:catAx>
        <c:axId val="64994035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2325074"/>
        <c:crossesAt val="0.03"/>
        <c:auto val="1"/>
        <c:lblAlgn val="ctr"/>
        <c:lblOffset val="100"/>
        <c:noMultiLvlLbl val="0"/>
      </c:catAx>
      <c:valAx>
        <c:axId val="772325074"/>
        <c:scaling>
          <c:orientation val="minMax"/>
          <c:max val="0.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9940357"/>
        <c:crosses val="autoZero"/>
        <c:crossBetween val="between"/>
        <c:majorUnit val="0.003"/>
        <c:minorUnit val="0.00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jpeg"/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16</xdr:row>
      <xdr:rowOff>47625</xdr:rowOff>
    </xdr:from>
    <xdr:to>
      <xdr:col>5</xdr:col>
      <xdr:colOff>561975</xdr:colOff>
      <xdr:row>16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5257800" y="493776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23</xdr:row>
      <xdr:rowOff>47625</xdr:rowOff>
    </xdr:from>
    <xdr:to>
      <xdr:col>2</xdr:col>
      <xdr:colOff>390525</xdr:colOff>
      <xdr:row>23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2200275" y="772858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8</xdr:col>
      <xdr:colOff>598805</xdr:colOff>
      <xdr:row>29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0703560"/>
        <a:ext cx="814260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29</xdr:row>
      <xdr:rowOff>0</xdr:rowOff>
    </xdr:from>
    <xdr:to>
      <xdr:col>9</xdr:col>
      <xdr:colOff>9525</xdr:colOff>
      <xdr:row>29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0703560"/>
        <a:ext cx="81343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457200</xdr:colOff>
          <xdr:row>6</xdr:row>
          <xdr:rowOff>142875</xdr:rowOff>
        </xdr:from>
        <xdr:to>
          <xdr:col>7</xdr:col>
          <xdr:colOff>685800</xdr:colOff>
          <xdr:row>7</xdr:row>
          <xdr:rowOff>152400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6924675" y="2228850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16</xdr:row>
          <xdr:rowOff>0</xdr:rowOff>
        </xdr:from>
        <xdr:to>
          <xdr:col>0</xdr:col>
          <xdr:colOff>733425</xdr:colOff>
          <xdr:row>16</xdr:row>
          <xdr:rowOff>295275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4890135"/>
              <a:ext cx="2762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19050</xdr:rowOff>
        </xdr:from>
        <xdr:to>
          <xdr:col>2</xdr:col>
          <xdr:colOff>390525</xdr:colOff>
          <xdr:row>20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2247900" y="609028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95250</xdr:rowOff>
        </xdr:from>
        <xdr:to>
          <xdr:col>2</xdr:col>
          <xdr:colOff>619125</xdr:colOff>
          <xdr:row>20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2181225" y="646176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47625</xdr:rowOff>
        </xdr:from>
        <xdr:to>
          <xdr:col>2</xdr:col>
          <xdr:colOff>619125</xdr:colOff>
          <xdr:row>22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2181225" y="688086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114300</xdr:rowOff>
        </xdr:from>
        <xdr:to>
          <xdr:col>2</xdr:col>
          <xdr:colOff>428625</xdr:colOff>
          <xdr:row>25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2162175" y="811911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18</xdr:row>
          <xdr:rowOff>95250</xdr:rowOff>
        </xdr:from>
        <xdr:to>
          <xdr:col>0</xdr:col>
          <xdr:colOff>685800</xdr:colOff>
          <xdr:row>18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569023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57150</xdr:rowOff>
        </xdr:from>
        <xdr:to>
          <xdr:col>2</xdr:col>
          <xdr:colOff>552450</xdr:colOff>
          <xdr:row>25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2171700" y="8452485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368837</xdr:colOff>
      <xdr:row>33</xdr:row>
      <xdr:rowOff>131024</xdr:rowOff>
    </xdr:from>
    <xdr:to>
      <xdr:col>13</xdr:col>
      <xdr:colOff>654824</xdr:colOff>
      <xdr:row>54</xdr:row>
      <xdr:rowOff>130573</xdr:rowOff>
    </xdr:to>
    <xdr:grpSp>
      <xdr:nvGrpSpPr>
        <xdr:cNvPr id="4" name="组合 3"/>
        <xdr:cNvGrpSpPr/>
      </xdr:nvGrpSpPr>
      <xdr:grpSpPr>
        <a:xfrm>
          <a:off x="368300" y="11967845"/>
          <a:ext cx="11173460" cy="4199890"/>
          <a:chOff x="327" y="2076"/>
          <a:chExt cx="11267" cy="3888"/>
        </a:xfrm>
      </xdr:grpSpPr>
      <xdr:graphicFrame>
        <xdr:nvGraphicFramePr>
          <xdr:cNvPr id="2" name="图表 1"/>
          <xdr:cNvGraphicFramePr/>
        </xdr:nvGraphicFramePr>
        <xdr:xfrm>
          <a:off x="327" y="2076"/>
          <a:ext cx="11267" cy="38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>
        <xdr:nvCxnSpPr>
          <xdr:cNvPr id="3" name="直接连接符 2"/>
          <xdr:cNvCxnSpPr/>
        </xdr:nvCxnSpPr>
        <xdr:spPr>
          <a:xfrm flipV="1">
            <a:off x="1129" y="3874"/>
            <a:ext cx="10401" cy="29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434818</xdr:colOff>
      <xdr:row>61</xdr:row>
      <xdr:rowOff>35719</xdr:rowOff>
    </xdr:from>
    <xdr:to>
      <xdr:col>13</xdr:col>
      <xdr:colOff>666751</xdr:colOff>
      <xdr:row>80</xdr:row>
      <xdr:rowOff>59532</xdr:rowOff>
    </xdr:to>
    <xdr:graphicFrame>
      <xdr:nvGraphicFramePr>
        <xdr:cNvPr id="7" name="图表 6"/>
        <xdr:cNvGraphicFramePr/>
      </xdr:nvGraphicFramePr>
      <xdr:xfrm>
        <a:off x="434340" y="17592040"/>
        <a:ext cx="11119485" cy="38239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957580</xdr:colOff>
      <xdr:row>65</xdr:row>
      <xdr:rowOff>128905</xdr:rowOff>
    </xdr:from>
    <xdr:to>
      <xdr:col>13</xdr:col>
      <xdr:colOff>12064</xdr:colOff>
      <xdr:row>65</xdr:row>
      <xdr:rowOff>140494</xdr:rowOff>
    </xdr:to>
    <xdr:cxnSp>
      <xdr:nvCxnSpPr>
        <xdr:cNvPr id="9" name="直接连接符 8"/>
        <xdr:cNvCxnSpPr/>
      </xdr:nvCxnSpPr>
      <xdr:spPr>
        <a:xfrm>
          <a:off x="957580" y="18485485"/>
          <a:ext cx="9940925" cy="1143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358775</xdr:colOff>
      <xdr:row>53</xdr:row>
      <xdr:rowOff>6191</xdr:rowOff>
    </xdr:from>
    <xdr:to>
      <xdr:col>6</xdr:col>
      <xdr:colOff>412750</xdr:colOff>
      <xdr:row>54</xdr:row>
      <xdr:rowOff>119063</xdr:rowOff>
    </xdr:to>
    <xdr:sp>
      <xdr:nvSpPr>
        <xdr:cNvPr id="10" name="文本框 9"/>
        <xdr:cNvSpPr txBox="1"/>
      </xdr:nvSpPr>
      <xdr:spPr>
        <a:xfrm>
          <a:off x="5321300" y="15843250"/>
          <a:ext cx="758825" cy="313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4</xdr:col>
      <xdr:colOff>494665</xdr:colOff>
      <xdr:row>53</xdr:row>
      <xdr:rowOff>154305</xdr:rowOff>
    </xdr:from>
    <xdr:to>
      <xdr:col>5</xdr:col>
      <xdr:colOff>250190</xdr:colOff>
      <xdr:row>53</xdr:row>
      <xdr:rowOff>154305</xdr:rowOff>
    </xdr:to>
    <xdr:cxnSp>
      <xdr:nvCxnSpPr>
        <xdr:cNvPr id="11" name="直接连接符 10"/>
        <xdr:cNvCxnSpPr/>
      </xdr:nvCxnSpPr>
      <xdr:spPr>
        <a:xfrm>
          <a:off x="4533265" y="15991840"/>
          <a:ext cx="67945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532130</xdr:colOff>
      <xdr:row>53</xdr:row>
      <xdr:rowOff>6985</xdr:rowOff>
    </xdr:from>
    <xdr:ext cx="661035" cy="296545"/>
    <xdr:sp>
      <xdr:nvSpPr>
        <xdr:cNvPr id="13" name="文本框 12"/>
        <xdr:cNvSpPr txBox="1"/>
      </xdr:nvSpPr>
      <xdr:spPr>
        <a:xfrm>
          <a:off x="6999605" y="15844520"/>
          <a:ext cx="66103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中心线</a:t>
          </a:r>
          <a:endParaRPr lang="en-US" altLang="zh-CN" sz="1100"/>
        </a:p>
      </xdr:txBody>
    </xdr:sp>
    <xdr:clientData/>
  </xdr:oneCellAnchor>
  <xdr:twoCellAnchor>
    <xdr:from>
      <xdr:col>7</xdr:col>
      <xdr:colOff>121285</xdr:colOff>
      <xdr:row>53</xdr:row>
      <xdr:rowOff>142240</xdr:rowOff>
    </xdr:from>
    <xdr:to>
      <xdr:col>7</xdr:col>
      <xdr:colOff>531495</xdr:colOff>
      <xdr:row>53</xdr:row>
      <xdr:rowOff>144145</xdr:rowOff>
    </xdr:to>
    <xdr:cxnSp>
      <xdr:nvCxnSpPr>
        <xdr:cNvPr id="14" name="直接连接符 13"/>
        <xdr:cNvCxnSpPr>
          <a:endCxn id="13" idx="1"/>
        </xdr:cNvCxnSpPr>
      </xdr:nvCxnSpPr>
      <xdr:spPr>
        <a:xfrm>
          <a:off x="6588760" y="15979775"/>
          <a:ext cx="410210" cy="1905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</xdr:colOff>
      <xdr:row>82</xdr:row>
      <xdr:rowOff>169545</xdr:rowOff>
    </xdr:from>
    <xdr:to>
      <xdr:col>4</xdr:col>
      <xdr:colOff>464185</xdr:colOff>
      <xdr:row>82</xdr:row>
      <xdr:rowOff>169545</xdr:rowOff>
    </xdr:to>
    <xdr:cxnSp>
      <xdr:nvCxnSpPr>
        <xdr:cNvPr id="15" name="直接连接符 14"/>
        <xdr:cNvCxnSpPr/>
      </xdr:nvCxnSpPr>
      <xdr:spPr>
        <a:xfrm>
          <a:off x="4080510" y="21926550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</xdr:colOff>
      <xdr:row>82</xdr:row>
      <xdr:rowOff>19685</xdr:rowOff>
    </xdr:from>
    <xdr:to>
      <xdr:col>6</xdr:col>
      <xdr:colOff>194945</xdr:colOff>
      <xdr:row>83</xdr:row>
      <xdr:rowOff>92075</xdr:rowOff>
    </xdr:to>
    <xdr:sp>
      <xdr:nvSpPr>
        <xdr:cNvPr id="16" name="文本框 15"/>
        <xdr:cNvSpPr txBox="1"/>
      </xdr:nvSpPr>
      <xdr:spPr>
        <a:xfrm>
          <a:off x="5090160" y="21776690"/>
          <a:ext cx="772160" cy="2724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6</xdr:col>
      <xdr:colOff>508635</xdr:colOff>
      <xdr:row>82</xdr:row>
      <xdr:rowOff>113665</xdr:rowOff>
    </xdr:from>
    <xdr:to>
      <xdr:col>7</xdr:col>
      <xdr:colOff>331470</xdr:colOff>
      <xdr:row>82</xdr:row>
      <xdr:rowOff>113665</xdr:rowOff>
    </xdr:to>
    <xdr:cxnSp>
      <xdr:nvCxnSpPr>
        <xdr:cNvPr id="17" name="直接连接符 16"/>
        <xdr:cNvCxnSpPr/>
      </xdr:nvCxnSpPr>
      <xdr:spPr>
        <a:xfrm>
          <a:off x="6176010" y="21870670"/>
          <a:ext cx="622935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445135</xdr:colOff>
      <xdr:row>81</xdr:row>
      <xdr:rowOff>195580</xdr:rowOff>
    </xdr:from>
    <xdr:ext cx="633095" cy="304800"/>
    <xdr:sp>
      <xdr:nvSpPr>
        <xdr:cNvPr id="18" name="文本框 17"/>
        <xdr:cNvSpPr txBox="1"/>
      </xdr:nvSpPr>
      <xdr:spPr>
        <a:xfrm>
          <a:off x="6912610" y="21752560"/>
          <a:ext cx="633095" cy="304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中心线</a:t>
          </a:r>
          <a:endParaRPr lang="en-US" altLang="zh-CN" sz="1100"/>
        </a:p>
      </xdr:txBody>
    </xdr:sp>
    <xdr:clientData/>
  </xdr:oneCellAnchor>
  <xdr:twoCellAnchor>
    <xdr:from>
      <xdr:col>8</xdr:col>
      <xdr:colOff>435610</xdr:colOff>
      <xdr:row>53</xdr:row>
      <xdr:rowOff>133985</xdr:rowOff>
    </xdr:from>
    <xdr:to>
      <xdr:col>9</xdr:col>
      <xdr:colOff>250825</xdr:colOff>
      <xdr:row>53</xdr:row>
      <xdr:rowOff>133985</xdr:rowOff>
    </xdr:to>
    <xdr:cxnSp>
      <xdr:nvCxnSpPr>
        <xdr:cNvPr id="19" name="直接连接符 18"/>
        <xdr:cNvCxnSpPr/>
      </xdr:nvCxnSpPr>
      <xdr:spPr>
        <a:xfrm>
          <a:off x="7979410" y="15971520"/>
          <a:ext cx="41529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82</xdr:row>
      <xdr:rowOff>133985</xdr:rowOff>
    </xdr:from>
    <xdr:to>
      <xdr:col>9</xdr:col>
      <xdr:colOff>32385</xdr:colOff>
      <xdr:row>82</xdr:row>
      <xdr:rowOff>133985</xdr:rowOff>
    </xdr:to>
    <xdr:cxnSp>
      <xdr:nvCxnSpPr>
        <xdr:cNvPr id="20" name="直接连接符 19"/>
        <xdr:cNvCxnSpPr/>
      </xdr:nvCxnSpPr>
      <xdr:spPr>
        <a:xfrm>
          <a:off x="7686675" y="21890990"/>
          <a:ext cx="48958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189230</xdr:colOff>
      <xdr:row>82</xdr:row>
      <xdr:rowOff>5715</xdr:rowOff>
    </xdr:from>
    <xdr:ext cx="732155" cy="296545"/>
    <xdr:sp>
      <xdr:nvSpPr>
        <xdr:cNvPr id="21" name="文本框 20"/>
        <xdr:cNvSpPr txBox="1"/>
      </xdr:nvSpPr>
      <xdr:spPr>
        <a:xfrm>
          <a:off x="8333105" y="21762720"/>
          <a:ext cx="73215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0</xdr:col>
      <xdr:colOff>940594</xdr:colOff>
      <xdr:row>72</xdr:row>
      <xdr:rowOff>83344</xdr:rowOff>
    </xdr:from>
    <xdr:to>
      <xdr:col>12</xdr:col>
      <xdr:colOff>261936</xdr:colOff>
      <xdr:row>72</xdr:row>
      <xdr:rowOff>95249</xdr:rowOff>
    </xdr:to>
    <xdr:cxnSp>
      <xdr:nvCxnSpPr>
        <xdr:cNvPr id="22" name="直接连接符 21"/>
        <xdr:cNvCxnSpPr/>
      </xdr:nvCxnSpPr>
      <xdr:spPr>
        <a:xfrm>
          <a:off x="940435" y="19839940"/>
          <a:ext cx="9522460" cy="1143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274320</xdr:colOff>
      <xdr:row>53</xdr:row>
      <xdr:rowOff>17780</xdr:rowOff>
    </xdr:from>
    <xdr:ext cx="670560" cy="296545"/>
    <xdr:sp>
      <xdr:nvSpPr>
        <xdr:cNvPr id="5" name="文本框 4"/>
        <xdr:cNvSpPr txBox="1"/>
      </xdr:nvSpPr>
      <xdr:spPr>
        <a:xfrm>
          <a:off x="8418195" y="15855315"/>
          <a:ext cx="670560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zh-CN" altLang="en-US" sz="1100"/>
        </a:p>
      </xdr:txBody>
    </xdr:sp>
    <xdr:clientData/>
  </xdr:oneCellAnchor>
  <xdr:twoCellAnchor>
    <xdr:from>
      <xdr:col>6</xdr:col>
      <xdr:colOff>358774</xdr:colOff>
      <xdr:row>34</xdr:row>
      <xdr:rowOff>53816</xdr:rowOff>
    </xdr:from>
    <xdr:to>
      <xdr:col>7</xdr:col>
      <xdr:colOff>142875</xdr:colOff>
      <xdr:row>35</xdr:row>
      <xdr:rowOff>166689</xdr:rowOff>
    </xdr:to>
    <xdr:sp>
      <xdr:nvSpPr>
        <xdr:cNvPr id="34" name="文本框 33"/>
        <xdr:cNvSpPr txBox="1"/>
      </xdr:nvSpPr>
      <xdr:spPr>
        <a:xfrm>
          <a:off x="6025515" y="12090400"/>
          <a:ext cx="584835" cy="313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均 值</a:t>
          </a:r>
          <a:endParaRPr lang="en-US" altLang="zh-CN" sz="1100"/>
        </a:p>
      </xdr:txBody>
    </xdr:sp>
    <xdr:clientData/>
  </xdr:twoCellAnchor>
  <xdr:twoCellAnchor editAs="oneCell">
    <xdr:from>
      <xdr:col>5</xdr:col>
      <xdr:colOff>248920</xdr:colOff>
      <xdr:row>28</xdr:row>
      <xdr:rowOff>259080</xdr:rowOff>
    </xdr:from>
    <xdr:to>
      <xdr:col>6</xdr:col>
      <xdr:colOff>685800</xdr:colOff>
      <xdr:row>28</xdr:row>
      <xdr:rowOff>725805</xdr:rowOff>
    </xdr:to>
    <xdr:pic>
      <xdr:nvPicPr>
        <xdr:cNvPr id="6" name="图片 5" descr="4d48dde03495ecf1f90aa7c3566bf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211445" y="10226040"/>
          <a:ext cx="114173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0.0754381244666932</cdr:x>
      <cdr:y>0.72453684729064</cdr:y>
    </cdr:from>
    <cdr:to>
      <cdr:x>0.979308124466693</cdr:x>
      <cdr:y>0.72647684729064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842091" y="2988686"/>
          <a:ext cx="10089598" cy="8002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</cdr:x>
      <cdr:y>0.94695</cdr:y>
    </cdr:from>
    <cdr:to>
      <cdr:x>0.53468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0.59331</cdr:x>
      <cdr:y>0.91518</cdr:y>
    </cdr:from>
    <cdr:to>
      <cdr:x>0.67793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0.58725</cdr:x>
      <cdr:y>0.95647</cdr:y>
    </cdr:from>
    <cdr:to>
      <cdr:x>0.67032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0.91657</cdr:y>
    </cdr:from>
    <cdr:to>
      <cdr:x>0.66772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en-US" altLang="zh-CN"/>
        </a:p>
      </cdr:txBody>
    </cdr:sp>
  </cdr:relSizeAnchor>
  <cdr:relSizeAnchor xmlns:cdr="http://schemas.openxmlformats.org/drawingml/2006/chartDrawing">
    <cdr:from>
      <cdr:x>0.0602842818135275</cdr:x>
      <cdr:y>0.206024778325123</cdr:y>
    </cdr:from>
    <cdr:to>
      <cdr:x>0.950734281813527</cdr:x>
      <cdr:y>0.209894778325123</cdr:y>
    </cdr:to>
    <cdr:sp>
      <cdr:nvSpPr>
        <cdr:cNvPr id="7" name="直接连接符 6"/>
        <cdr:cNvSpPr/>
      </cdr:nvSpPr>
      <cdr:spPr xmlns:a="http://schemas.openxmlformats.org/drawingml/2006/main">
        <a:xfrm xmlns:a="http://schemas.openxmlformats.org/drawingml/2006/main" flipV="1">
          <a:off x="672933" y="849844"/>
          <a:ext cx="9939795" cy="15964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0.05413</cdr:x>
      <cdr:y>0.56238</cdr:y>
    </cdr:from>
    <cdr:to>
      <cdr:x>0.05413</cdr:x>
      <cdr:y>0.56238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59"/>
  <sheetViews>
    <sheetView tabSelected="1" zoomScale="80" zoomScaleNormal="80" topLeftCell="A88" workbookViewId="0">
      <selection activeCell="A31" sqref="A31:P31"/>
    </sheetView>
  </sheetViews>
  <sheetFormatPr defaultColWidth="9" defaultRowHeight="15.75"/>
  <cols>
    <col min="1" max="1" width="14.75" style="2" customWidth="1"/>
    <col min="2" max="2" width="13.125" style="2" customWidth="1"/>
    <col min="3" max="3" width="12.375" style="2" customWidth="1"/>
    <col min="4" max="4" width="12.75" style="2" customWidth="1"/>
    <col min="5" max="5" width="12.125" style="2" customWidth="1"/>
    <col min="6" max="6" width="9.25" style="2" customWidth="1"/>
    <col min="7" max="7" width="10.5" style="2" customWidth="1"/>
    <col min="8" max="8" width="14.125" style="2" customWidth="1"/>
    <col min="9" max="9" width="7.875" style="2" customWidth="1"/>
    <col min="10" max="16384" width="9" style="2"/>
  </cols>
  <sheetData>
    <row r="1" ht="21.75" customHeight="1" spans="1:9">
      <c r="A1" s="3"/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0</v>
      </c>
      <c r="B2" s="5"/>
      <c r="C2" s="5"/>
      <c r="D2" s="5"/>
      <c r="E2" s="5"/>
      <c r="F2" s="5"/>
      <c r="G2" s="5"/>
      <c r="H2" s="5"/>
      <c r="I2" s="5"/>
    </row>
    <row r="3" ht="24" customHeight="1" spans="1:9">
      <c r="A3" s="6" t="s">
        <v>1</v>
      </c>
      <c r="B3" s="7"/>
      <c r="C3" s="7"/>
      <c r="D3" s="7"/>
      <c r="E3" s="7"/>
      <c r="F3" s="8"/>
      <c r="G3" s="9"/>
      <c r="H3" s="9"/>
      <c r="I3" s="77"/>
    </row>
    <row r="4" ht="30" customHeight="1" spans="1:10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78"/>
    </row>
    <row r="5" ht="30.75" customHeight="1" spans="1:9">
      <c r="A5" s="11" t="s">
        <v>3</v>
      </c>
      <c r="B5" s="10"/>
      <c r="C5" s="10"/>
      <c r="D5" s="10"/>
      <c r="E5" s="10"/>
      <c r="F5" s="10"/>
      <c r="G5" s="10"/>
      <c r="H5" s="10"/>
      <c r="I5" s="10"/>
    </row>
    <row r="6" ht="28.5" customHeight="1" spans="1:10">
      <c r="A6" s="12" t="s">
        <v>4</v>
      </c>
      <c r="B6" s="12"/>
      <c r="C6" s="12"/>
      <c r="D6" s="12" t="s">
        <v>5</v>
      </c>
      <c r="E6" s="13" t="s">
        <v>6</v>
      </c>
      <c r="F6" s="14"/>
      <c r="G6" s="12"/>
      <c r="H6" s="15"/>
      <c r="I6" s="15"/>
      <c r="J6" s="78"/>
    </row>
    <row r="7" ht="23.25" customHeight="1" spans="1:9">
      <c r="A7" s="16" t="s">
        <v>7</v>
      </c>
      <c r="B7" s="17" t="s">
        <v>8</v>
      </c>
      <c r="C7" s="17" t="s">
        <v>9</v>
      </c>
      <c r="D7" s="17"/>
      <c r="E7" s="17"/>
      <c r="F7" s="17"/>
      <c r="G7" s="17"/>
      <c r="H7" s="18"/>
      <c r="I7" s="79" t="s">
        <v>10</v>
      </c>
    </row>
    <row r="8" ht="21.95" customHeight="1" spans="1:11">
      <c r="A8" s="19"/>
      <c r="B8" s="20" t="s">
        <v>11</v>
      </c>
      <c r="C8" s="21" t="s">
        <v>12</v>
      </c>
      <c r="D8" s="21" t="s">
        <v>13</v>
      </c>
      <c r="E8" s="21" t="s">
        <v>14</v>
      </c>
      <c r="F8" s="21" t="s">
        <v>15</v>
      </c>
      <c r="G8" s="21" t="s">
        <v>16</v>
      </c>
      <c r="H8" s="22"/>
      <c r="I8" s="80"/>
      <c r="K8" s="2" t="s">
        <v>17</v>
      </c>
    </row>
    <row r="9" s="1" customFormat="1" ht="21.95" customHeight="1" spans="1:12">
      <c r="A9" s="23">
        <v>1</v>
      </c>
      <c r="B9" s="24" t="s">
        <v>18</v>
      </c>
      <c r="C9" s="25">
        <v>10.01</v>
      </c>
      <c r="D9" s="25">
        <v>10</v>
      </c>
      <c r="E9" s="25">
        <v>10.01</v>
      </c>
      <c r="F9" s="25">
        <v>9.98</v>
      </c>
      <c r="G9" s="25">
        <v>10.02</v>
      </c>
      <c r="H9" s="26">
        <f>SUM(C9:G9)/5</f>
        <v>10.004</v>
      </c>
      <c r="I9" s="81">
        <f>MAX(C9:G9)-MIN(C9:G9)</f>
        <v>0.0399999999999991</v>
      </c>
      <c r="K9" s="82"/>
      <c r="L9" s="83"/>
    </row>
    <row r="10" s="1" customFormat="1" ht="21.95" customHeight="1" spans="1:12">
      <c r="A10" s="23">
        <v>2</v>
      </c>
      <c r="B10" s="24" t="s">
        <v>19</v>
      </c>
      <c r="C10" s="25">
        <v>10</v>
      </c>
      <c r="D10" s="25">
        <v>10.02</v>
      </c>
      <c r="E10" s="25">
        <v>9.99</v>
      </c>
      <c r="F10" s="25">
        <v>10.01</v>
      </c>
      <c r="G10" s="25">
        <v>10.02</v>
      </c>
      <c r="H10" s="26">
        <f t="shared" ref="H10:H16" si="0">SUM(C10:G10)/5</f>
        <v>10.008</v>
      </c>
      <c r="I10" s="81">
        <f t="shared" ref="I10:I16" si="1">MAX(C10:G10)-MIN(C10:G10)</f>
        <v>0.0299999999999994</v>
      </c>
      <c r="K10" s="82"/>
      <c r="L10" s="83"/>
    </row>
    <row r="11" s="1" customFormat="1" ht="21.95" customHeight="1" spans="1:12">
      <c r="A11" s="23">
        <v>3</v>
      </c>
      <c r="B11" s="24" t="s">
        <v>20</v>
      </c>
      <c r="C11" s="25">
        <v>10.01</v>
      </c>
      <c r="D11" s="25">
        <v>10</v>
      </c>
      <c r="E11" s="25">
        <v>10.01</v>
      </c>
      <c r="F11" s="25">
        <v>9.99</v>
      </c>
      <c r="G11" s="25">
        <v>10</v>
      </c>
      <c r="H11" s="26">
        <f t="shared" si="0"/>
        <v>10.002</v>
      </c>
      <c r="I11" s="81">
        <f t="shared" si="1"/>
        <v>0.0199999999999996</v>
      </c>
      <c r="K11" s="82"/>
      <c r="L11" s="83"/>
    </row>
    <row r="12" s="1" customFormat="1" ht="21.95" customHeight="1" spans="1:12">
      <c r="A12" s="23">
        <v>4</v>
      </c>
      <c r="B12" s="24" t="s">
        <v>21</v>
      </c>
      <c r="C12" s="25">
        <v>10</v>
      </c>
      <c r="D12" s="25">
        <v>9.98</v>
      </c>
      <c r="E12" s="25">
        <v>10.01</v>
      </c>
      <c r="F12" s="25">
        <v>10.02</v>
      </c>
      <c r="G12" s="25">
        <v>10.01</v>
      </c>
      <c r="H12" s="26">
        <f t="shared" si="0"/>
        <v>10.004</v>
      </c>
      <c r="I12" s="81">
        <f t="shared" si="1"/>
        <v>0.0399999999999991</v>
      </c>
      <c r="K12" s="82" t="s">
        <v>22</v>
      </c>
      <c r="L12" s="83" t="s">
        <v>23</v>
      </c>
    </row>
    <row r="13" s="1" customFormat="1" ht="21.95" customHeight="1" spans="1:12">
      <c r="A13" s="27">
        <v>5</v>
      </c>
      <c r="B13" s="24" t="s">
        <v>24</v>
      </c>
      <c r="C13" s="25">
        <v>10.01</v>
      </c>
      <c r="D13" s="25">
        <v>10.01</v>
      </c>
      <c r="E13" s="25">
        <v>10</v>
      </c>
      <c r="F13" s="25">
        <v>10.02</v>
      </c>
      <c r="G13" s="25">
        <v>9.99</v>
      </c>
      <c r="H13" s="26">
        <f t="shared" si="0"/>
        <v>10.006</v>
      </c>
      <c r="I13" s="81">
        <f t="shared" si="1"/>
        <v>0.0299999999999994</v>
      </c>
      <c r="K13" s="82"/>
      <c r="L13" s="83"/>
    </row>
    <row r="14" s="1" customFormat="1" ht="21.95" customHeight="1" spans="1:12">
      <c r="A14" s="27">
        <v>6</v>
      </c>
      <c r="B14" s="24" t="s">
        <v>25</v>
      </c>
      <c r="C14" s="25">
        <v>10.02</v>
      </c>
      <c r="D14" s="25">
        <v>10</v>
      </c>
      <c r="E14" s="25">
        <v>10.01</v>
      </c>
      <c r="F14" s="25">
        <v>10</v>
      </c>
      <c r="G14" s="25">
        <v>10.02</v>
      </c>
      <c r="H14" s="26">
        <f t="shared" si="0"/>
        <v>10.01</v>
      </c>
      <c r="I14" s="81">
        <f t="shared" si="1"/>
        <v>0.0199999999999996</v>
      </c>
      <c r="K14" s="82"/>
      <c r="L14" s="83"/>
    </row>
    <row r="15" s="1" customFormat="1" ht="21.95" customHeight="1" spans="1:12">
      <c r="A15" s="27">
        <v>7</v>
      </c>
      <c r="B15" s="24" t="s">
        <v>26</v>
      </c>
      <c r="C15" s="25">
        <v>10.01</v>
      </c>
      <c r="D15" s="25">
        <v>10.01</v>
      </c>
      <c r="E15" s="25">
        <v>9.99</v>
      </c>
      <c r="F15" s="25">
        <v>10</v>
      </c>
      <c r="G15" s="25">
        <v>10.02</v>
      </c>
      <c r="H15" s="26">
        <f t="shared" si="0"/>
        <v>10.006</v>
      </c>
      <c r="I15" s="81">
        <f t="shared" si="1"/>
        <v>0.0299999999999994</v>
      </c>
      <c r="K15" s="82" t="s">
        <v>27</v>
      </c>
      <c r="L15" s="83"/>
    </row>
    <row r="16" s="1" customFormat="1" ht="21.95" customHeight="1" spans="1:12">
      <c r="A16" s="27">
        <v>8</v>
      </c>
      <c r="B16" s="24" t="s">
        <v>28</v>
      </c>
      <c r="C16" s="25">
        <v>10</v>
      </c>
      <c r="D16" s="25">
        <v>10.01</v>
      </c>
      <c r="E16" s="25">
        <v>9.98</v>
      </c>
      <c r="F16" s="25">
        <v>10</v>
      </c>
      <c r="G16" s="25">
        <v>10.01</v>
      </c>
      <c r="H16" s="26">
        <f t="shared" si="0"/>
        <v>10</v>
      </c>
      <c r="I16" s="81">
        <f t="shared" si="1"/>
        <v>0.0299999999999994</v>
      </c>
      <c r="K16" s="82"/>
      <c r="L16" s="84"/>
    </row>
    <row r="17" s="1" customFormat="1" ht="26.25" customHeight="1" spans="1:9">
      <c r="A17" s="28"/>
      <c r="B17" s="29">
        <f>AVERAGE(H9:H16)</f>
        <v>10.005</v>
      </c>
      <c r="C17" s="30"/>
      <c r="D17" s="30"/>
      <c r="E17" s="30"/>
      <c r="F17" s="31"/>
      <c r="G17" s="32">
        <f>AVERAGE(I9:I16)</f>
        <v>0.0299999999999994</v>
      </c>
      <c r="H17" s="33"/>
      <c r="I17" s="85"/>
    </row>
    <row r="18" s="1" customFormat="1" ht="29.25" customHeight="1" spans="1:9">
      <c r="A18" s="34" t="s">
        <v>29</v>
      </c>
      <c r="B18" s="35"/>
      <c r="C18" s="36" t="s">
        <v>30</v>
      </c>
      <c r="D18" s="37">
        <v>0.577</v>
      </c>
      <c r="E18" s="36" t="s">
        <v>31</v>
      </c>
      <c r="F18" s="37">
        <v>2.114</v>
      </c>
      <c r="G18" s="36" t="s">
        <v>32</v>
      </c>
      <c r="H18" s="37">
        <v>0</v>
      </c>
      <c r="I18" s="86"/>
    </row>
    <row r="19" ht="37.5" customHeight="1" spans="1:9">
      <c r="A19" s="38"/>
      <c r="B19" s="39" t="s">
        <v>33</v>
      </c>
      <c r="C19" s="40"/>
      <c r="D19" s="41"/>
      <c r="E19" s="41"/>
      <c r="F19" s="41"/>
      <c r="G19" s="41"/>
      <c r="H19" s="41"/>
      <c r="I19" s="87"/>
    </row>
    <row r="20" ht="23.25" customHeight="1" spans="1:9">
      <c r="A20" s="42" t="s">
        <v>34</v>
      </c>
      <c r="B20" s="43" t="s">
        <v>35</v>
      </c>
      <c r="C20" s="44"/>
      <c r="D20" s="45">
        <f>SUM(B17)</f>
        <v>10.005</v>
      </c>
      <c r="E20" s="46" t="s">
        <v>36</v>
      </c>
      <c r="F20" s="47"/>
      <c r="G20" s="47"/>
      <c r="H20" s="47"/>
      <c r="I20" s="88"/>
    </row>
    <row r="21" ht="36.75" customHeight="1" spans="1:9">
      <c r="A21" s="48" t="s">
        <v>37</v>
      </c>
      <c r="B21" s="49" t="s">
        <v>38</v>
      </c>
      <c r="C21" s="50"/>
      <c r="D21" s="51">
        <f>SUM(D20+D18*G17)</f>
        <v>10.02231</v>
      </c>
      <c r="E21" s="52" t="s">
        <v>36</v>
      </c>
      <c r="F21" s="53"/>
      <c r="G21" s="53"/>
      <c r="H21" s="54"/>
      <c r="I21" s="89"/>
    </row>
    <row r="22" ht="27" customHeight="1" spans="1:9">
      <c r="A22" s="55" t="s">
        <v>39</v>
      </c>
      <c r="B22" s="56" t="s">
        <v>40</v>
      </c>
      <c r="D22" s="57">
        <f>SUM(B17-D18*G17)</f>
        <v>9.98769</v>
      </c>
      <c r="E22" s="58" t="s">
        <v>36</v>
      </c>
      <c r="F22" s="59"/>
      <c r="G22" s="59"/>
      <c r="H22" s="59"/>
      <c r="I22" s="90"/>
    </row>
    <row r="23" ht="39.75" customHeight="1" spans="1:9">
      <c r="A23" s="60" t="s">
        <v>10</v>
      </c>
      <c r="B23" s="61" t="s">
        <v>33</v>
      </c>
      <c r="D23" s="62"/>
      <c r="E23" s="1"/>
      <c r="F23" s="1"/>
      <c r="G23" s="1"/>
      <c r="H23" s="1"/>
      <c r="I23" s="90"/>
    </row>
    <row r="24" ht="25.5" customHeight="1" spans="1:9">
      <c r="A24" s="63" t="s">
        <v>41</v>
      </c>
      <c r="B24" s="56" t="s">
        <v>42</v>
      </c>
      <c r="D24" s="57">
        <f>SUM(G17)</f>
        <v>0.0299999999999994</v>
      </c>
      <c r="E24" s="58" t="s">
        <v>36</v>
      </c>
      <c r="F24" s="1"/>
      <c r="G24" s="1"/>
      <c r="H24" s="1"/>
      <c r="I24" s="90"/>
    </row>
    <row r="25" ht="30.75" customHeight="1" spans="1:9">
      <c r="A25" s="55" t="s">
        <v>37</v>
      </c>
      <c r="B25" s="56" t="s">
        <v>38</v>
      </c>
      <c r="D25" s="57">
        <f>SUM(F18*G17)</f>
        <v>0.0634199999999986</v>
      </c>
      <c r="E25" s="58" t="s">
        <v>36</v>
      </c>
      <c r="F25" s="64"/>
      <c r="G25" s="1"/>
      <c r="H25" s="65"/>
      <c r="I25" s="91"/>
    </row>
    <row r="26" ht="29.25" customHeight="1" spans="1:9">
      <c r="A26" s="55" t="s">
        <v>39</v>
      </c>
      <c r="B26" s="56" t="s">
        <v>40</v>
      </c>
      <c r="D26" s="66">
        <f>SUM(H18*G17)</f>
        <v>0</v>
      </c>
      <c r="E26" s="58" t="s">
        <v>36</v>
      </c>
      <c r="F26" s="1"/>
      <c r="G26" s="1"/>
      <c r="H26" s="65"/>
      <c r="I26" s="91"/>
    </row>
    <row r="27" ht="48" customHeight="1" spans="1:9">
      <c r="A27" s="67" t="s">
        <v>43</v>
      </c>
      <c r="B27" s="68"/>
      <c r="C27" s="68"/>
      <c r="D27" s="68"/>
      <c r="E27" s="68"/>
      <c r="F27" s="68"/>
      <c r="G27" s="68"/>
      <c r="H27" s="68"/>
      <c r="I27" s="92"/>
    </row>
    <row r="28" ht="46.5" customHeight="1" spans="1:9">
      <c r="A28" s="69" t="s">
        <v>44</v>
      </c>
      <c r="B28" s="70"/>
      <c r="C28" s="70"/>
      <c r="D28" s="70"/>
      <c r="E28" s="70"/>
      <c r="F28" s="70"/>
      <c r="G28" s="70"/>
      <c r="H28" s="70"/>
      <c r="I28" s="93"/>
    </row>
    <row r="29" ht="58" customHeight="1" spans="1:9">
      <c r="A29" s="71"/>
      <c r="B29" s="72" t="s">
        <v>45</v>
      </c>
      <c r="C29" s="72"/>
      <c r="D29" s="72"/>
      <c r="E29" s="72"/>
      <c r="F29" s="72"/>
      <c r="G29" s="72"/>
      <c r="H29" s="72"/>
      <c r="I29" s="94"/>
    </row>
    <row r="31" ht="23.25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ht="25.15" spans="1:16">
      <c r="A32" s="73" t="s">
        <v>46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ht="25.1" spans="1:16">
      <c r="A33" s="74" t="s">
        <v>47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59" ht="25.1" spans="5:9">
      <c r="E59" s="74" t="s">
        <v>48</v>
      </c>
      <c r="F59" s="76"/>
      <c r="G59" s="76"/>
      <c r="H59" s="76"/>
      <c r="I59" s="76"/>
    </row>
  </sheetData>
  <mergeCells count="23">
    <mergeCell ref="A1:I1"/>
    <mergeCell ref="A2:I2"/>
    <mergeCell ref="A3:I3"/>
    <mergeCell ref="A4:I4"/>
    <mergeCell ref="A5:I5"/>
    <mergeCell ref="E6:F6"/>
    <mergeCell ref="G6:I6"/>
    <mergeCell ref="C7:G7"/>
    <mergeCell ref="A18:B18"/>
    <mergeCell ref="B19:C19"/>
    <mergeCell ref="H21:I21"/>
    <mergeCell ref="H25:I25"/>
    <mergeCell ref="H26:I26"/>
    <mergeCell ref="A27:I27"/>
    <mergeCell ref="A28:I28"/>
    <mergeCell ref="B29:I29"/>
    <mergeCell ref="A31:P31"/>
    <mergeCell ref="A32:P32"/>
    <mergeCell ref="A33:P33"/>
    <mergeCell ref="E59:I59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457200</xdr:colOff>
                <xdr:row>6</xdr:row>
                <xdr:rowOff>142875</xdr:rowOff>
              </from>
              <to>
                <xdr:col>7</xdr:col>
                <xdr:colOff>685800</xdr:colOff>
                <xdr:row>7</xdr:row>
                <xdr:rowOff>152400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16</xdr:row>
                <xdr:rowOff>0</xdr:rowOff>
              </from>
              <to>
                <xdr:col>0</xdr:col>
                <xdr:colOff>733425</xdr:colOff>
                <xdr:row>16</xdr:row>
                <xdr:rowOff>295275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19</xdr:row>
                <xdr:rowOff>19050</xdr:rowOff>
              </from>
              <to>
                <xdr:col>2</xdr:col>
                <xdr:colOff>390525</xdr:colOff>
                <xdr:row>20</xdr:row>
                <xdr:rowOff>28575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20</xdr:row>
                <xdr:rowOff>95250</xdr:rowOff>
              </from>
              <to>
                <xdr:col>2</xdr:col>
                <xdr:colOff>619125</xdr:colOff>
                <xdr:row>20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21</xdr:row>
                <xdr:rowOff>47625</xdr:rowOff>
              </from>
              <to>
                <xdr:col>2</xdr:col>
                <xdr:colOff>619125</xdr:colOff>
                <xdr:row>22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24</xdr:row>
                <xdr:rowOff>114300</xdr:rowOff>
              </from>
              <to>
                <xdr:col>2</xdr:col>
                <xdr:colOff>428625</xdr:colOff>
                <xdr:row>25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18</xdr:row>
                <xdr:rowOff>95250</xdr:rowOff>
              </from>
              <to>
                <xdr:col>0</xdr:col>
                <xdr:colOff>685800</xdr:colOff>
                <xdr:row>18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25</xdr:row>
                <xdr:rowOff>57150</xdr:rowOff>
              </from>
              <to>
                <xdr:col>2</xdr:col>
                <xdr:colOff>552450</xdr:colOff>
                <xdr:row>25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"/>
  <sheetViews>
    <sheetView zoomScale="70" zoomScaleNormal="70" workbookViewId="0">
      <selection activeCell="A1" sqref="A1:M20"/>
    </sheetView>
  </sheetViews>
  <sheetFormatPr defaultColWidth="9" defaultRowHeight="15.75"/>
  <cols>
    <col min="12" max="12" width="6.25" customWidth="1"/>
    <col min="13" max="13" width="4.375" customWidth="1"/>
    <col min="14" max="14" width="11.5" customWidth="1"/>
  </cols>
  <sheetData/>
  <pageMargins left="0.984027777777778" right="0.472222222222222" top="0.590277777777778" bottom="0.432638888888889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WPS_1601433895</cp:lastModifiedBy>
  <dcterms:created xsi:type="dcterms:W3CDTF">1996-12-17T01:32:00Z</dcterms:created>
  <cp:lastPrinted>2018-04-29T09:53:00Z</cp:lastPrinted>
  <dcterms:modified xsi:type="dcterms:W3CDTF">2021-09-01T05:22:36Z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