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840" windowHeight="5568"/>
  </bookViews>
  <sheets>
    <sheet name="1A" sheetId="16" r:id="rId1"/>
    <sheet name="1B" sheetId="17" r:id="rId2"/>
  </sheets>
  <definedNames>
    <definedName name="_xlnm.Print_Titles" localSheetId="0">'1A'!$3:$4</definedName>
  </definedNames>
  <calcPr calcId="144525"/>
</workbook>
</file>

<file path=xl/calcChain.xml><?xml version="1.0" encoding="utf-8"?>
<calcChain xmlns="http://schemas.openxmlformats.org/spreadsheetml/2006/main">
  <c r="H12" i="16" l="1"/>
  <c r="I23" i="16" l="1"/>
  <c r="I22" i="16"/>
  <c r="I21" i="16"/>
  <c r="I20" i="16"/>
  <c r="I19" i="16"/>
  <c r="I18" i="16"/>
  <c r="I17" i="16"/>
  <c r="I16" i="16"/>
  <c r="I15" i="16"/>
  <c r="I14" i="16"/>
  <c r="I13" i="16"/>
  <c r="I12" i="16"/>
  <c r="I11" i="16"/>
  <c r="H23" i="16"/>
  <c r="H22" i="16"/>
  <c r="H21" i="16"/>
  <c r="H20" i="16"/>
  <c r="H19" i="16"/>
  <c r="H18" i="16"/>
  <c r="H17" i="16"/>
  <c r="H16" i="16"/>
  <c r="H15" i="16"/>
  <c r="H14" i="16"/>
  <c r="H13" i="16"/>
  <c r="H11" i="16"/>
  <c r="I24" i="16" l="1"/>
  <c r="D33" i="16" s="1"/>
  <c r="N29" i="17" s="1"/>
  <c r="B24" i="16"/>
  <c r="D27" i="16" s="1"/>
  <c r="D32" i="16" l="1"/>
  <c r="N22" i="17" s="1"/>
  <c r="D31" i="16"/>
  <c r="N25" i="17" s="1"/>
  <c r="D29" i="16"/>
  <c r="N14" i="17" s="1"/>
  <c r="N11" i="17"/>
  <c r="D28" i="16"/>
  <c r="N8" i="17" s="1"/>
</calcChain>
</file>

<file path=xl/sharedStrings.xml><?xml version="1.0" encoding="utf-8"?>
<sst xmlns="http://schemas.openxmlformats.org/spreadsheetml/2006/main" count="72" uniqueCount="56">
  <si>
    <t>附录C</t>
  </si>
  <si>
    <r>
      <rPr>
        <sz val="12"/>
        <rFont val="宋体"/>
        <family val="3"/>
        <charset val="134"/>
      </rPr>
      <t>监视方法：统计技术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核查标准：标准试样</t>
    </r>
    <r>
      <rPr>
        <sz val="12"/>
        <rFont val="Times New Roman"/>
        <family val="1"/>
      </rPr>
      <t xml:space="preserve">        </t>
    </r>
  </si>
  <si>
    <t>序号</t>
  </si>
  <si>
    <t>核查</t>
  </si>
  <si>
    <t>观察记录（%）</t>
  </si>
  <si>
    <t>R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</si>
  <si>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</si>
  <si>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</si>
  <si>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</si>
  <si>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</si>
  <si>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</si>
  <si>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</si>
  <si>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>2018.11.8</t>
  </si>
  <si>
    <t>2018.12.6</t>
  </si>
  <si>
    <t>2019.1.4</t>
  </si>
  <si>
    <t>2019.2.7</t>
  </si>
  <si>
    <t xml:space="preserve">                  </t>
  </si>
  <si>
    <t xml:space="preserve">                          </t>
  </si>
  <si>
    <t>2019.3.6</t>
  </si>
  <si>
    <t>2019.4.8</t>
  </si>
  <si>
    <t>查表得:</t>
  </si>
  <si>
    <r>
      <rPr>
        <sz val="12"/>
        <rFont val="宋体"/>
        <family val="3"/>
        <charset val="134"/>
      </rPr>
      <t>A</t>
    </r>
    <r>
      <rPr>
        <vertAlign val="sub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=</t>
    </r>
  </si>
  <si>
    <r>
      <rPr>
        <sz val="12"/>
        <rFont val="宋体"/>
        <family val="3"/>
        <charset val="134"/>
      </rPr>
      <t>D</t>
    </r>
    <r>
      <rPr>
        <vertAlign val="subscript"/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=</t>
    </r>
  </si>
  <si>
    <r>
      <rPr>
        <sz val="12"/>
        <rFont val="宋体"/>
        <family val="3"/>
        <charset val="134"/>
      </rPr>
      <t>D</t>
    </r>
    <r>
      <rPr>
        <vertAlign val="sub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=</t>
    </r>
  </si>
  <si>
    <t>控制图计算：</t>
  </si>
  <si>
    <r>
      <rPr>
        <sz val="12"/>
        <rFont val="宋体"/>
        <family val="3"/>
        <charset val="134"/>
      </rPr>
      <t>中心线</t>
    </r>
    <r>
      <rPr>
        <sz val="12"/>
        <rFont val="Times New Roman"/>
        <family val="1"/>
      </rPr>
      <t xml:space="preserve"> </t>
    </r>
  </si>
  <si>
    <t xml:space="preserve">  CL=</t>
  </si>
  <si>
    <t>%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</si>
  <si>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</si>
  <si>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</si>
  <si>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</si>
  <si>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</si>
  <si>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</si>
  <si>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</si>
  <si>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监视结果评价：</t>
    </r>
  </si>
  <si>
    <t xml:space="preserve">    均值、极差控制图状态正常，毛坯材料成分测量过程中未出现非正常变异，
能满足生产工艺要求。</t>
  </si>
  <si>
    <t>均值控制图</t>
  </si>
  <si>
    <r>
      <rPr>
        <sz val="12"/>
        <rFont val="宋体"/>
        <family val="3"/>
        <charset val="134"/>
      </rPr>
      <t>UCL=</t>
    </r>
  </si>
  <si>
    <t>极差控制图</t>
  </si>
  <si>
    <r>
      <t>C:0.</t>
    </r>
    <r>
      <rPr>
        <sz val="12"/>
        <rFont val="宋体"/>
        <family val="3"/>
        <charset val="134"/>
      </rPr>
      <t>428</t>
    </r>
    <r>
      <rPr>
        <sz val="12"/>
        <rFont val="宋体"/>
        <family val="3"/>
        <charset val="134"/>
      </rPr>
      <t>%</t>
    </r>
    <phoneticPr fontId="16" type="noConversion"/>
  </si>
  <si>
    <t>2019.5.10</t>
    <phoneticPr fontId="16" type="noConversion"/>
  </si>
  <si>
    <t>2019.6.8</t>
    <phoneticPr fontId="16" type="noConversion"/>
  </si>
  <si>
    <t>2019.7.7</t>
    <phoneticPr fontId="16" type="noConversion"/>
  </si>
  <si>
    <t>2019.8.7</t>
    <phoneticPr fontId="16" type="noConversion"/>
  </si>
  <si>
    <t>2019.9.10</t>
    <phoneticPr fontId="16" type="noConversion"/>
  </si>
  <si>
    <t>2019.10.12</t>
    <phoneticPr fontId="16" type="noConversion"/>
  </si>
  <si>
    <t>2019.11.10</t>
    <phoneticPr fontId="16" type="noConversion"/>
  </si>
  <si>
    <r>
      <t xml:space="preserve">                                                                     </t>
    </r>
    <r>
      <rPr>
        <sz val="12"/>
        <rFont val="宋体"/>
        <family val="3"/>
        <charset val="134"/>
      </rPr>
      <t xml:space="preserve"> RH283/A</t>
    </r>
    <phoneticPr fontId="18" type="noConversion"/>
  </si>
  <si>
    <t>附录D</t>
    <phoneticPr fontId="18" type="noConversion"/>
  </si>
  <si>
    <t>测量过程监视统计记录表</t>
    <phoneticPr fontId="16" type="noConversion"/>
  </si>
  <si>
    <t xml:space="preserve">                                                                RH282/A</t>
    <phoneticPr fontId="16" type="noConversion"/>
  </si>
  <si>
    <t>被测参数：C含量         测量范围：（0.39-0.45）%  ， 测量允差：0.06%</t>
    <phoneticPr fontId="16" type="noConversion"/>
  </si>
  <si>
    <r>
      <t xml:space="preserve">      </t>
    </r>
    <r>
      <rPr>
        <sz val="12"/>
        <rFont val="宋体"/>
        <family val="3"/>
        <charset val="134"/>
      </rPr>
      <t>核查人员：王娟</t>
    </r>
    <phoneticPr fontId="16" type="noConversion"/>
  </si>
  <si>
    <t>测量过程名称：原材料化学分析C含量检验</t>
    <phoneticPr fontId="16" type="noConversion"/>
  </si>
  <si>
    <r>
      <t xml:space="preserve"> </t>
    </r>
    <r>
      <rPr>
        <b/>
        <sz val="20"/>
        <rFont val="Times New Roman"/>
        <family val="1"/>
      </rPr>
      <t xml:space="preserve"> </t>
    </r>
    <r>
      <rPr>
        <b/>
        <sz val="20"/>
        <rFont val="宋体"/>
        <family val="3"/>
        <charset val="134"/>
      </rPr>
      <t>原材料化学分析</t>
    </r>
    <r>
      <rPr>
        <b/>
        <sz val="20"/>
        <rFont val="Times New Roman"/>
        <family val="1"/>
      </rPr>
      <t>C</t>
    </r>
    <r>
      <rPr>
        <b/>
        <sz val="20"/>
        <rFont val="宋体"/>
        <family val="3"/>
        <charset val="134"/>
      </rPr>
      <t>含量检验测量过程质控图</t>
    </r>
    <phoneticPr fontId="18" type="noConversion"/>
  </si>
  <si>
    <t xml:space="preserve">测量仪器：ARL3460        C含量：测量范围（0.0015-4.5）%，
                         C含重复性≤0.003%  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</si>
</sst>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0_);[Red]\(0.000\)"/>
    <numFmt numFmtId="178" formatCode="0.000_ "/>
    <numFmt numFmtId="179" formatCode="0.00_);[Red]\(0.00\)"/>
  </numFmts>
  <fonts count="20" x14ac:knownFonts="1">
    <font>
      <sz val="12"/>
      <name val="宋体"/>
      <charset val="134"/>
    </font>
    <font>
      <sz val="16"/>
      <name val="宋体"/>
      <family val="3"/>
      <charset val="134"/>
    </font>
    <font>
      <sz val="20"/>
      <name val="Times New Roman"/>
      <family val="1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b/>
      <sz val="18"/>
      <name val="宋体"/>
      <family val="3"/>
      <charset val="134"/>
    </font>
    <font>
      <sz val="1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.5"/>
      <name val="Times New Roman"/>
      <family val="1"/>
    </font>
    <font>
      <i/>
      <sz val="16"/>
      <name val="Times New Roman"/>
      <family val="1"/>
    </font>
    <font>
      <b/>
      <sz val="20"/>
      <name val="Times New Roman"/>
      <family val="1"/>
    </font>
    <font>
      <b/>
      <sz val="20"/>
      <name val="宋体"/>
      <family val="3"/>
      <charset val="134"/>
    </font>
    <font>
      <vertAlign val="subscript"/>
      <sz val="12"/>
      <name val="Times New Roman"/>
      <family val="1"/>
    </font>
    <font>
      <vertAlign val="subscript"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178" fontId="0" fillId="0" borderId="0" xfId="0" applyNumberFormat="1"/>
    <xf numFmtId="0" fontId="2" fillId="0" borderId="0" xfId="0" applyFont="1" applyAlignment="1">
      <alignment horizontal="center"/>
    </xf>
    <xf numFmtId="178" fontId="0" fillId="0" borderId="0" xfId="0" applyNumberFormat="1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/>
    </xf>
    <xf numFmtId="0" fontId="9" fillId="0" borderId="0" xfId="0" applyFont="1" applyAlignment="1"/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0" fontId="10" fillId="0" borderId="0" xfId="0" applyFont="1"/>
    <xf numFmtId="177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Border="1"/>
    <xf numFmtId="179" fontId="0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78" fontId="8" fillId="0" borderId="0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indent="1"/>
    </xf>
    <xf numFmtId="0" fontId="0" fillId="0" borderId="7" xfId="0" applyFont="1" applyBorder="1" applyAlignment="1"/>
    <xf numFmtId="178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78" fontId="0" fillId="0" borderId="8" xfId="0" applyNumberFormat="1" applyFont="1" applyBorder="1" applyAlignment="1"/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177" fontId="0" fillId="0" borderId="0" xfId="0" applyNumberFormat="1" applyFont="1" applyBorder="1"/>
    <xf numFmtId="49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19" fillId="0" borderId="0" xfId="0" applyFont="1" applyAlignment="1">
      <alignment horizontal="left" wrapText="1" indent="1"/>
    </xf>
    <xf numFmtId="0" fontId="19" fillId="0" borderId="0" xfId="0" applyFont="1" applyAlignment="1">
      <alignment horizontal="left" inden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98336"/>
        <c:axId val="224000640"/>
      </c:lineChart>
      <c:catAx>
        <c:axId val="2239983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次   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24000640"/>
        <c:crosses val="autoZero"/>
        <c:auto val="1"/>
        <c:lblAlgn val="ctr"/>
        <c:lblOffset val="100"/>
        <c:tickLblSkip val="1"/>
        <c:noMultiLvlLbl val="0"/>
      </c:catAx>
      <c:valAx>
        <c:axId val="224000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23998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24832"/>
        <c:axId val="224060160"/>
      </c:lineChart>
      <c:catAx>
        <c:axId val="22402483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次   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24060160"/>
        <c:crosses val="autoZero"/>
        <c:auto val="1"/>
        <c:lblAlgn val="ctr"/>
        <c:lblOffset val="100"/>
        <c:tickLblSkip val="1"/>
        <c:noMultiLvlLbl val="0"/>
      </c:catAx>
      <c:valAx>
        <c:axId val="224060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24024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67441860465199E-2"/>
          <c:y val="0.22352652270397511"/>
          <c:w val="0.81395348837209303"/>
          <c:h val="0.61921530194991659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'1A'!$I$11:$I$23</c:f>
              <c:numCache>
                <c:formatCode>@</c:formatCode>
                <c:ptCount val="13"/>
                <c:pt idx="0">
                  <c:v>5.0000000000000044E-3</c:v>
                </c:pt>
                <c:pt idx="1">
                  <c:v>1.3000000000000012E-2</c:v>
                </c:pt>
                <c:pt idx="2">
                  <c:v>9.000000000000008E-3</c:v>
                </c:pt>
                <c:pt idx="3">
                  <c:v>9.000000000000008E-3</c:v>
                </c:pt>
                <c:pt idx="4">
                  <c:v>8.0000000000000071E-3</c:v>
                </c:pt>
                <c:pt idx="5">
                  <c:v>5.0000000000000044E-3</c:v>
                </c:pt>
                <c:pt idx="6">
                  <c:v>4.0000000000000036E-3</c:v>
                </c:pt>
                <c:pt idx="7">
                  <c:v>1.0000000000000009E-2</c:v>
                </c:pt>
                <c:pt idx="8">
                  <c:v>4.0000000000000036E-3</c:v>
                </c:pt>
                <c:pt idx="9">
                  <c:v>6.0000000000000053E-3</c:v>
                </c:pt>
                <c:pt idx="10">
                  <c:v>6.0000000000000053E-3</c:v>
                </c:pt>
                <c:pt idx="11">
                  <c:v>4.0000000000000036E-3</c:v>
                </c:pt>
                <c:pt idx="12">
                  <c:v>1.2000000000000011E-2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87232"/>
        <c:axId val="224688768"/>
      </c:lineChart>
      <c:catAx>
        <c:axId val="2246872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4688768"/>
        <c:crosses val="autoZero"/>
        <c:auto val="1"/>
        <c:lblAlgn val="ctr"/>
        <c:lblOffset val="100"/>
        <c:noMultiLvlLbl val="0"/>
      </c:catAx>
      <c:valAx>
        <c:axId val="224688768"/>
        <c:scaling>
          <c:orientation val="minMax"/>
          <c:max val="2.4000000000000011E-2"/>
          <c:min val="0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4687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55118110236220474" l="0.11811023622047245" r="0.31496062992125984" t="0.15748031496062992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zh-CN"/>
              <a:t>均值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7291284185331757E-2"/>
          <c:y val="0.22634402702181913"/>
          <c:w val="0.81395348837209303"/>
          <c:h val="0.636363636363637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'1A'!$H$11:$H$23</c:f>
              <c:numCache>
                <c:formatCode>0.000_ </c:formatCode>
                <c:ptCount val="13"/>
                <c:pt idx="0">
                  <c:v>0.42619999999999997</c:v>
                </c:pt>
                <c:pt idx="1">
                  <c:v>0.42940000000000006</c:v>
                </c:pt>
                <c:pt idx="2">
                  <c:v>0.42659999999999998</c:v>
                </c:pt>
                <c:pt idx="3">
                  <c:v>0.42659999999999998</c:v>
                </c:pt>
                <c:pt idx="4">
                  <c:v>0.43180000000000007</c:v>
                </c:pt>
                <c:pt idx="5">
                  <c:v>0.42959999999999993</c:v>
                </c:pt>
                <c:pt idx="6">
                  <c:v>0.42939999999999995</c:v>
                </c:pt>
                <c:pt idx="7">
                  <c:v>0.42580000000000001</c:v>
                </c:pt>
                <c:pt idx="8">
                  <c:v>0.43200000000000005</c:v>
                </c:pt>
                <c:pt idx="9">
                  <c:v>0.43140000000000001</c:v>
                </c:pt>
                <c:pt idx="10">
                  <c:v>0.43339999999999995</c:v>
                </c:pt>
                <c:pt idx="11">
                  <c:v>0.4304</c:v>
                </c:pt>
                <c:pt idx="12">
                  <c:v>0.4304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56224"/>
        <c:axId val="233566208"/>
      </c:lineChart>
      <c:catAx>
        <c:axId val="2335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zh-CN"/>
          </a:p>
        </c:txPr>
        <c:crossAx val="233566208"/>
        <c:crosses val="autoZero"/>
        <c:auto val="1"/>
        <c:lblAlgn val="ctr"/>
        <c:lblOffset val="100"/>
        <c:noMultiLvlLbl val="0"/>
      </c:catAx>
      <c:valAx>
        <c:axId val="233566208"/>
        <c:scaling>
          <c:orientation val="minMax"/>
          <c:max val="0.43600000000000039"/>
          <c:min val="0.42000000000000032"/>
        </c:scaling>
        <c:delete val="0"/>
        <c:axPos val="l"/>
        <c:majorGridlines/>
        <c:numFmt formatCode="@" sourceLinked="0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zh-CN"/>
          </a:p>
        </c:txPr>
        <c:crossAx val="233556224"/>
        <c:crosses val="autoZero"/>
        <c:crossBetween val="between"/>
        <c:majorUnit val="1.0000000000000018E-3"/>
        <c:minorUnit val="1.0000000000000018E-3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8.emf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23</xdr:row>
      <xdr:rowOff>47625</xdr:rowOff>
    </xdr:from>
    <xdr:to>
      <xdr:col>7</xdr:col>
      <xdr:colOff>266700</xdr:colOff>
      <xdr:row>23</xdr:row>
      <xdr:rowOff>244475</xdr:rowOff>
    </xdr:to>
    <xdr:pic>
      <xdr:nvPicPr>
        <xdr:cNvPr id="194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495800" y="540385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30</xdr:row>
      <xdr:rowOff>47625</xdr:rowOff>
    </xdr:from>
    <xdr:to>
      <xdr:col>2</xdr:col>
      <xdr:colOff>390525</xdr:colOff>
      <xdr:row>31</xdr:row>
      <xdr:rowOff>0</xdr:rowOff>
    </xdr:to>
    <xdr:pic>
      <xdr:nvPicPr>
        <xdr:cNvPr id="1946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14475" y="752157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600075</xdr:colOff>
      <xdr:row>36</xdr:row>
      <xdr:rowOff>9525</xdr:rowOff>
    </xdr:to>
    <xdr:graphicFrame macro="">
      <xdr:nvGraphicFramePr>
        <xdr:cNvPr id="19469" name="图表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36</xdr:row>
      <xdr:rowOff>0</xdr:rowOff>
    </xdr:from>
    <xdr:to>
      <xdr:col>9</xdr:col>
      <xdr:colOff>9525</xdr:colOff>
      <xdr:row>36</xdr:row>
      <xdr:rowOff>9525</xdr:rowOff>
    </xdr:to>
    <xdr:graphicFrame macro="">
      <xdr:nvGraphicFramePr>
        <xdr:cNvPr id="19470" name="图表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285750</xdr:colOff>
      <xdr:row>0</xdr:row>
      <xdr:rowOff>333375</xdr:rowOff>
    </xdr:to>
    <xdr:pic>
      <xdr:nvPicPr>
        <xdr:cNvPr id="6" name="图片 5" descr="{BABEC5CF-DB36-4531-BD87-04E8E11C6CC1}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47625"/>
          <a:ext cx="904875" cy="285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129540</xdr:colOff>
          <xdr:row>8</xdr:row>
          <xdr:rowOff>91440</xdr:rowOff>
        </xdr:from>
        <xdr:to>
          <xdr:col>7</xdr:col>
          <xdr:colOff>365760</xdr:colOff>
          <xdr:row>9</xdr:row>
          <xdr:rowOff>106680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23</xdr:row>
          <xdr:rowOff>7620</xdr:rowOff>
        </xdr:from>
        <xdr:to>
          <xdr:col>1</xdr:col>
          <xdr:colOff>38100</xdr:colOff>
          <xdr:row>23</xdr:row>
          <xdr:rowOff>251460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26</xdr:row>
          <xdr:rowOff>22860</xdr:rowOff>
        </xdr:from>
        <xdr:to>
          <xdr:col>2</xdr:col>
          <xdr:colOff>388620</xdr:colOff>
          <xdr:row>27</xdr:row>
          <xdr:rowOff>60960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27</xdr:row>
          <xdr:rowOff>99060</xdr:rowOff>
        </xdr:from>
        <xdr:to>
          <xdr:col>2</xdr:col>
          <xdr:colOff>525780</xdr:colOff>
          <xdr:row>28</xdr:row>
          <xdr:rowOff>30480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28</xdr:row>
          <xdr:rowOff>45720</xdr:rowOff>
        </xdr:from>
        <xdr:to>
          <xdr:col>2</xdr:col>
          <xdr:colOff>525780</xdr:colOff>
          <xdr:row>29</xdr:row>
          <xdr:rowOff>22860</xdr:rowOff>
        </xdr:to>
        <xdr:sp macro="" textlink=""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114300</xdr:rowOff>
        </xdr:from>
        <xdr:to>
          <xdr:col>2</xdr:col>
          <xdr:colOff>426720</xdr:colOff>
          <xdr:row>32</xdr:row>
          <xdr:rowOff>45720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25</xdr:row>
          <xdr:rowOff>91440</xdr:rowOff>
        </xdr:from>
        <xdr:to>
          <xdr:col>1</xdr:col>
          <xdr:colOff>0</xdr:colOff>
          <xdr:row>26</xdr:row>
          <xdr:rowOff>0</xdr:rowOff>
        </xdr:to>
        <xdr:sp macro="" textlink=""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32</xdr:row>
          <xdr:rowOff>60960</xdr:rowOff>
        </xdr:from>
        <xdr:to>
          <xdr:col>2</xdr:col>
          <xdr:colOff>525780</xdr:colOff>
          <xdr:row>33</xdr:row>
          <xdr:rowOff>38100</xdr:rowOff>
        </xdr:to>
        <xdr:sp macro="" textlink=""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645795</xdr:colOff>
      <xdr:row>18</xdr:row>
      <xdr:rowOff>70484</xdr:rowOff>
    </xdr:from>
    <xdr:to>
      <xdr:col>11</xdr:col>
      <xdr:colOff>321945</xdr:colOff>
      <xdr:row>29</xdr:row>
      <xdr:rowOff>192404</xdr:rowOff>
    </xdr:to>
    <xdr:graphicFrame macro="">
      <xdr:nvGraphicFramePr>
        <xdr:cNvPr id="22537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676275</xdr:colOff>
      <xdr:row>4</xdr:row>
      <xdr:rowOff>38101</xdr:rowOff>
    </xdr:from>
    <xdr:to>
      <xdr:col>12</xdr:col>
      <xdr:colOff>9525</xdr:colOff>
      <xdr:row>17</xdr:row>
      <xdr:rowOff>0</xdr:rowOff>
    </xdr:to>
    <xdr:graphicFrame macro="">
      <xdr:nvGraphicFramePr>
        <xdr:cNvPr id="22538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8</xdr:row>
      <xdr:rowOff>85725</xdr:rowOff>
    </xdr:from>
    <xdr:to>
      <xdr:col>11</xdr:col>
      <xdr:colOff>409575</xdr:colOff>
      <xdr:row>8</xdr:row>
      <xdr:rowOff>85725</xdr:rowOff>
    </xdr:to>
    <xdr:sp macro="" textlink="">
      <xdr:nvSpPr>
        <xdr:cNvPr id="22539" name="Line 132"/>
        <xdr:cNvSpPr>
          <a:spLocks noChangeShapeType="1"/>
        </xdr:cNvSpPr>
      </xdr:nvSpPr>
      <xdr:spPr>
        <a:xfrm>
          <a:off x="552450" y="175450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581025</xdr:colOff>
      <xdr:row>13</xdr:row>
      <xdr:rowOff>47625</xdr:rowOff>
    </xdr:from>
    <xdr:to>
      <xdr:col>11</xdr:col>
      <xdr:colOff>428625</xdr:colOff>
      <xdr:row>13</xdr:row>
      <xdr:rowOff>47625</xdr:rowOff>
    </xdr:to>
    <xdr:sp macro="" textlink="">
      <xdr:nvSpPr>
        <xdr:cNvPr id="22540" name="Line 133"/>
        <xdr:cNvSpPr>
          <a:spLocks noChangeShapeType="1"/>
        </xdr:cNvSpPr>
      </xdr:nvSpPr>
      <xdr:spPr>
        <a:xfrm>
          <a:off x="581025" y="2707005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584835</xdr:colOff>
      <xdr:row>10</xdr:row>
      <xdr:rowOff>66675</xdr:rowOff>
    </xdr:from>
    <xdr:to>
      <xdr:col>11</xdr:col>
      <xdr:colOff>470535</xdr:colOff>
      <xdr:row>10</xdr:row>
      <xdr:rowOff>66675</xdr:rowOff>
    </xdr:to>
    <xdr:sp macro="" textlink="">
      <xdr:nvSpPr>
        <xdr:cNvPr id="22541" name="Line 134"/>
        <xdr:cNvSpPr>
          <a:spLocks noChangeShapeType="1"/>
        </xdr:cNvSpPr>
      </xdr:nvSpPr>
      <xdr:spPr>
        <a:xfrm>
          <a:off x="584835" y="213169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495300</xdr:colOff>
      <xdr:row>22</xdr:row>
      <xdr:rowOff>19050</xdr:rowOff>
    </xdr:from>
    <xdr:to>
      <xdr:col>11</xdr:col>
      <xdr:colOff>390525</xdr:colOff>
      <xdr:row>22</xdr:row>
      <xdr:rowOff>19050</xdr:rowOff>
    </xdr:to>
    <xdr:sp macro="" textlink="">
      <xdr:nvSpPr>
        <xdr:cNvPr id="22542" name="Line 132"/>
        <xdr:cNvSpPr>
          <a:spLocks noChangeShapeType="1"/>
        </xdr:cNvSpPr>
      </xdr:nvSpPr>
      <xdr:spPr>
        <a:xfrm>
          <a:off x="1181100" y="4951095"/>
          <a:ext cx="67532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485774</xdr:colOff>
      <xdr:row>24</xdr:row>
      <xdr:rowOff>114300</xdr:rowOff>
    </xdr:from>
    <xdr:to>
      <xdr:col>11</xdr:col>
      <xdr:colOff>457199</xdr:colOff>
      <xdr:row>24</xdr:row>
      <xdr:rowOff>114300</xdr:rowOff>
    </xdr:to>
    <xdr:sp macro="" textlink="">
      <xdr:nvSpPr>
        <xdr:cNvPr id="22543" name="Line 134"/>
        <xdr:cNvSpPr>
          <a:spLocks noChangeShapeType="1"/>
        </xdr:cNvSpPr>
      </xdr:nvSpPr>
      <xdr:spPr>
        <a:xfrm>
          <a:off x="1170940" y="5442585"/>
          <a:ext cx="6829425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495300</xdr:colOff>
      <xdr:row>28</xdr:row>
      <xdr:rowOff>104775</xdr:rowOff>
    </xdr:from>
    <xdr:to>
      <xdr:col>11</xdr:col>
      <xdr:colOff>400050</xdr:colOff>
      <xdr:row>28</xdr:row>
      <xdr:rowOff>104775</xdr:rowOff>
    </xdr:to>
    <xdr:sp macro="" textlink="">
      <xdr:nvSpPr>
        <xdr:cNvPr id="22544" name="Line 132"/>
        <xdr:cNvSpPr>
          <a:spLocks noChangeShapeType="1"/>
        </xdr:cNvSpPr>
      </xdr:nvSpPr>
      <xdr:spPr>
        <a:xfrm>
          <a:off x="1181100" y="6225540"/>
          <a:ext cx="676275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 editAs="oneCell">
    <xdr:from>
      <xdr:col>0</xdr:col>
      <xdr:colOff>28575</xdr:colOff>
      <xdr:row>0</xdr:row>
      <xdr:rowOff>85725</xdr:rowOff>
    </xdr:from>
    <xdr:to>
      <xdr:col>1</xdr:col>
      <xdr:colOff>247650</xdr:colOff>
      <xdr:row>0</xdr:row>
      <xdr:rowOff>371475</xdr:rowOff>
    </xdr:to>
    <xdr:pic>
      <xdr:nvPicPr>
        <xdr:cNvPr id="10" name="图片 9" descr="{BABEC5CF-DB36-4531-BD87-04E8E11C6CC1}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85725"/>
          <a:ext cx="90487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7.bin"/><Relationship Id="rId10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L36"/>
  <sheetViews>
    <sheetView tabSelected="1" topLeftCell="A4" workbookViewId="0">
      <selection activeCell="A7" sqref="A7:I7"/>
    </sheetView>
  </sheetViews>
  <sheetFormatPr defaultColWidth="9" defaultRowHeight="15.6" x14ac:dyDescent="0.25"/>
  <cols>
    <col min="1" max="1" width="8.19921875" style="1" customWidth="1"/>
    <col min="2" max="2" width="9.09765625" style="1" customWidth="1"/>
    <col min="3" max="3" width="9.3984375" style="1" customWidth="1"/>
    <col min="4" max="4" width="7.8984375" style="1" customWidth="1"/>
    <col min="5" max="5" width="11.19921875" style="1" customWidth="1"/>
    <col min="6" max="8" width="7.8984375" style="1" customWidth="1"/>
    <col min="9" max="9" width="8.19921875" style="1" customWidth="1"/>
    <col min="10" max="16384" width="9" style="1"/>
  </cols>
  <sheetData>
    <row r="1" spans="1:12" ht="30" customHeight="1" x14ac:dyDescent="0.25">
      <c r="A1" s="71" t="s">
        <v>50</v>
      </c>
      <c r="B1" s="72"/>
      <c r="C1" s="72"/>
      <c r="D1" s="72"/>
      <c r="E1" s="72"/>
      <c r="F1" s="72"/>
      <c r="G1" s="72"/>
      <c r="H1" s="72"/>
      <c r="I1" s="72"/>
    </row>
    <row r="2" spans="1:12" ht="21" customHeight="1" x14ac:dyDescent="0.3">
      <c r="A2" s="73" t="s">
        <v>0</v>
      </c>
      <c r="B2" s="73"/>
      <c r="C2" s="73"/>
      <c r="D2" s="73"/>
      <c r="E2" s="73"/>
      <c r="F2" s="73"/>
      <c r="G2" s="73"/>
      <c r="H2" s="73"/>
      <c r="I2" s="73"/>
    </row>
    <row r="3" spans="1:12" ht="11.25" customHeight="1" x14ac:dyDescent="0.25">
      <c r="A3" s="74"/>
      <c r="B3" s="74"/>
      <c r="C3" s="74"/>
      <c r="D3" s="74"/>
      <c r="E3" s="74"/>
      <c r="F3" s="74"/>
      <c r="G3" s="74"/>
      <c r="H3" s="74"/>
      <c r="I3" s="74"/>
    </row>
    <row r="4" spans="1:12" ht="24" customHeight="1" x14ac:dyDescent="0.4">
      <c r="A4" s="75" t="s">
        <v>49</v>
      </c>
      <c r="B4" s="76"/>
      <c r="C4" s="76"/>
      <c r="D4" s="76"/>
      <c r="E4" s="76"/>
      <c r="F4" s="76"/>
      <c r="G4" s="76"/>
      <c r="H4" s="76"/>
      <c r="I4" s="76"/>
    </row>
    <row r="5" spans="1:12" ht="18" customHeight="1" x14ac:dyDescent="0.25">
      <c r="A5" s="62" t="s">
        <v>53</v>
      </c>
      <c r="B5" s="62"/>
      <c r="C5" s="62"/>
      <c r="D5" s="62"/>
      <c r="E5" s="62"/>
      <c r="F5" s="8"/>
      <c r="G5" s="8"/>
      <c r="H5" s="8"/>
      <c r="I5" s="8"/>
    </row>
    <row r="6" spans="1:12" ht="18" customHeight="1" x14ac:dyDescent="0.25">
      <c r="A6" s="61" t="s">
        <v>51</v>
      </c>
      <c r="B6" s="62"/>
      <c r="C6" s="62"/>
      <c r="D6" s="62"/>
      <c r="E6" s="62"/>
      <c r="F6" s="62"/>
      <c r="G6" s="62"/>
      <c r="H6" s="62"/>
      <c r="I6" s="62"/>
    </row>
    <row r="7" spans="1:12" ht="30.75" customHeight="1" x14ac:dyDescent="0.25">
      <c r="A7" s="63" t="s">
        <v>55</v>
      </c>
      <c r="B7" s="64"/>
      <c r="C7" s="64"/>
      <c r="D7" s="64"/>
      <c r="E7" s="64"/>
      <c r="F7" s="64"/>
      <c r="G7" s="64"/>
      <c r="H7" s="64"/>
      <c r="I7" s="64"/>
    </row>
    <row r="8" spans="1:12" ht="24" customHeight="1" x14ac:dyDescent="0.25">
      <c r="A8" s="9" t="s">
        <v>1</v>
      </c>
      <c r="B8" s="10"/>
      <c r="C8" s="10"/>
      <c r="D8" s="10"/>
      <c r="E8" s="10"/>
      <c r="F8" s="40" t="s">
        <v>39</v>
      </c>
      <c r="G8" s="10"/>
      <c r="H8" s="8"/>
      <c r="I8" s="8"/>
    </row>
    <row r="9" spans="1:12" ht="20.100000000000001" customHeight="1" x14ac:dyDescent="0.25">
      <c r="A9" s="55" t="s">
        <v>2</v>
      </c>
      <c r="B9" s="11" t="s">
        <v>3</v>
      </c>
      <c r="C9" s="65" t="s">
        <v>4</v>
      </c>
      <c r="D9" s="66"/>
      <c r="E9" s="66"/>
      <c r="F9" s="66"/>
      <c r="G9" s="66"/>
      <c r="H9" s="57"/>
      <c r="I9" s="59" t="s">
        <v>5</v>
      </c>
    </row>
    <row r="10" spans="1:12" ht="20.100000000000001" customHeight="1" x14ac:dyDescent="0.25">
      <c r="A10" s="56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58"/>
      <c r="I10" s="60"/>
    </row>
    <row r="11" spans="1:12" s="5" customFormat="1" ht="18.899999999999999" customHeight="1" x14ac:dyDescent="0.3">
      <c r="A11" s="14">
        <v>1</v>
      </c>
      <c r="B11" s="45" t="s">
        <v>12</v>
      </c>
      <c r="C11" s="15">
        <v>0.42799999999999999</v>
      </c>
      <c r="D11" s="15">
        <v>0.42399999999999999</v>
      </c>
      <c r="E11" s="15">
        <v>0.42599999999999999</v>
      </c>
      <c r="F11" s="15">
        <v>0.42399999999999999</v>
      </c>
      <c r="G11" s="15">
        <v>0.42899999999999999</v>
      </c>
      <c r="H11" s="36">
        <f t="shared" ref="H11:H23" si="0">AVERAGE(C11:G11)</f>
        <v>0.42619999999999997</v>
      </c>
      <c r="I11" s="48">
        <f t="shared" ref="I11:I23" si="1">MAX(MAX(C11:G11)-MIN(C11:G11))</f>
        <v>5.0000000000000044E-3</v>
      </c>
      <c r="J11" s="47"/>
      <c r="K11" s="37"/>
      <c r="L11" s="38"/>
    </row>
    <row r="12" spans="1:12" s="5" customFormat="1" ht="18.899999999999999" customHeight="1" x14ac:dyDescent="0.3">
      <c r="A12" s="14">
        <v>2</v>
      </c>
      <c r="B12" s="45" t="s">
        <v>13</v>
      </c>
      <c r="C12" s="15">
        <v>0.434</v>
      </c>
      <c r="D12" s="15">
        <v>0.43099999999999999</v>
      </c>
      <c r="E12" s="15">
        <v>0.42699999999999999</v>
      </c>
      <c r="F12" s="15">
        <v>0.42099999999999999</v>
      </c>
      <c r="G12" s="15">
        <v>0.434</v>
      </c>
      <c r="H12" s="36">
        <f t="shared" si="0"/>
        <v>0.42940000000000006</v>
      </c>
      <c r="I12" s="48">
        <f t="shared" si="1"/>
        <v>1.3000000000000012E-2</v>
      </c>
      <c r="K12" s="37"/>
      <c r="L12" s="38"/>
    </row>
    <row r="13" spans="1:12" s="5" customFormat="1" ht="18.899999999999999" customHeight="1" x14ac:dyDescent="0.3">
      <c r="A13" s="14">
        <v>3</v>
      </c>
      <c r="B13" s="46" t="s">
        <v>14</v>
      </c>
      <c r="C13" s="15">
        <v>0.42299999999999999</v>
      </c>
      <c r="D13" s="15">
        <v>0.42599999999999999</v>
      </c>
      <c r="E13" s="15">
        <v>0.42699999999999999</v>
      </c>
      <c r="F13" s="15">
        <v>0.432</v>
      </c>
      <c r="G13" s="15">
        <v>0.42499999999999999</v>
      </c>
      <c r="H13" s="36">
        <f t="shared" si="0"/>
        <v>0.42659999999999998</v>
      </c>
      <c r="I13" s="48">
        <f t="shared" si="1"/>
        <v>9.000000000000008E-3</v>
      </c>
      <c r="K13" s="37"/>
      <c r="L13" s="38"/>
    </row>
    <row r="14" spans="1:12" s="5" customFormat="1" ht="18.899999999999999" customHeight="1" x14ac:dyDescent="0.3">
      <c r="A14" s="14">
        <v>4</v>
      </c>
      <c r="B14" s="46" t="s">
        <v>15</v>
      </c>
      <c r="C14" s="15">
        <v>0.42499999999999999</v>
      </c>
      <c r="D14" s="15">
        <v>0.42299999999999999</v>
      </c>
      <c r="E14" s="15">
        <v>0.432</v>
      </c>
      <c r="F14" s="15">
        <v>0.42799999999999999</v>
      </c>
      <c r="G14" s="15">
        <v>0.42499999999999999</v>
      </c>
      <c r="H14" s="36">
        <f t="shared" si="0"/>
        <v>0.42659999999999998</v>
      </c>
      <c r="I14" s="48">
        <f t="shared" si="1"/>
        <v>9.000000000000008E-3</v>
      </c>
      <c r="K14" s="37" t="s">
        <v>16</v>
      </c>
      <c r="L14" s="38" t="s">
        <v>17</v>
      </c>
    </row>
    <row r="15" spans="1:12" s="5" customFormat="1" ht="18.899999999999999" customHeight="1" x14ac:dyDescent="0.3">
      <c r="A15" s="14">
        <v>5</v>
      </c>
      <c r="B15" s="46" t="s">
        <v>18</v>
      </c>
      <c r="C15" s="15">
        <v>0.42699999999999999</v>
      </c>
      <c r="D15" s="15">
        <v>0.433</v>
      </c>
      <c r="E15" s="15">
        <v>0.434</v>
      </c>
      <c r="F15" s="15">
        <v>0.435</v>
      </c>
      <c r="G15" s="15">
        <v>0.43</v>
      </c>
      <c r="H15" s="36">
        <f t="shared" si="0"/>
        <v>0.43180000000000007</v>
      </c>
      <c r="I15" s="48">
        <f t="shared" si="1"/>
        <v>8.0000000000000071E-3</v>
      </c>
      <c r="K15" s="37"/>
      <c r="L15" s="38"/>
    </row>
    <row r="16" spans="1:12" s="5" customFormat="1" ht="18.899999999999999" customHeight="1" x14ac:dyDescent="0.3">
      <c r="A16" s="14">
        <v>6</v>
      </c>
      <c r="B16" s="45" t="s">
        <v>19</v>
      </c>
      <c r="C16" s="15">
        <v>0.42899999999999999</v>
      </c>
      <c r="D16" s="15">
        <v>0.432</v>
      </c>
      <c r="E16" s="15">
        <v>0.43</v>
      </c>
      <c r="F16" s="15">
        <v>0.43</v>
      </c>
      <c r="G16" s="15">
        <v>0.42699999999999999</v>
      </c>
      <c r="H16" s="36">
        <f t="shared" si="0"/>
        <v>0.42959999999999993</v>
      </c>
      <c r="I16" s="48">
        <f t="shared" si="1"/>
        <v>5.0000000000000044E-3</v>
      </c>
      <c r="K16" s="37"/>
      <c r="L16" s="38"/>
    </row>
    <row r="17" spans="1:12" s="5" customFormat="1" ht="18.899999999999999" customHeight="1" x14ac:dyDescent="0.3">
      <c r="A17" s="14">
        <v>7</v>
      </c>
      <c r="B17" s="45" t="s">
        <v>40</v>
      </c>
      <c r="C17" s="15">
        <v>0.42799999999999999</v>
      </c>
      <c r="D17" s="15">
        <v>0.43</v>
      </c>
      <c r="E17" s="15">
        <v>0.432</v>
      </c>
      <c r="F17" s="15">
        <v>0.42799999999999999</v>
      </c>
      <c r="G17" s="15">
        <v>0.42899999999999999</v>
      </c>
      <c r="H17" s="36">
        <f t="shared" si="0"/>
        <v>0.42939999999999995</v>
      </c>
      <c r="I17" s="48">
        <f t="shared" si="1"/>
        <v>4.0000000000000036E-3</v>
      </c>
      <c r="K17" s="37"/>
      <c r="L17" s="38"/>
    </row>
    <row r="18" spans="1:12" s="5" customFormat="1" ht="18.899999999999999" customHeight="1" x14ac:dyDescent="0.3">
      <c r="A18" s="14">
        <v>8</v>
      </c>
      <c r="B18" s="46" t="s">
        <v>41</v>
      </c>
      <c r="C18" s="15">
        <v>0.42</v>
      </c>
      <c r="D18" s="15">
        <v>0.42199999999999999</v>
      </c>
      <c r="E18" s="15">
        <v>0.43</v>
      </c>
      <c r="F18" s="15">
        <v>0.42899999999999999</v>
      </c>
      <c r="G18" s="15">
        <v>0.42799999999999999</v>
      </c>
      <c r="H18" s="36">
        <f t="shared" si="0"/>
        <v>0.42580000000000001</v>
      </c>
      <c r="I18" s="48">
        <f t="shared" si="1"/>
        <v>1.0000000000000009E-2</v>
      </c>
      <c r="K18" s="37"/>
      <c r="L18" s="38"/>
    </row>
    <row r="19" spans="1:12" s="5" customFormat="1" ht="18.899999999999999" customHeight="1" x14ac:dyDescent="0.3">
      <c r="A19" s="14">
        <v>9</v>
      </c>
      <c r="B19" s="46" t="s">
        <v>42</v>
      </c>
      <c r="C19" s="15">
        <v>0.432</v>
      </c>
      <c r="D19" s="15">
        <v>0.43</v>
      </c>
      <c r="E19" s="15">
        <v>0.432</v>
      </c>
      <c r="F19" s="15">
        <v>0.434</v>
      </c>
      <c r="G19" s="15">
        <v>0.432</v>
      </c>
      <c r="H19" s="36">
        <f t="shared" si="0"/>
        <v>0.43200000000000005</v>
      </c>
      <c r="I19" s="48">
        <f t="shared" si="1"/>
        <v>4.0000000000000036E-3</v>
      </c>
      <c r="K19" s="37"/>
      <c r="L19" s="38"/>
    </row>
    <row r="20" spans="1:12" s="5" customFormat="1" ht="18.899999999999999" customHeight="1" x14ac:dyDescent="0.3">
      <c r="A20" s="14">
        <v>10</v>
      </c>
      <c r="B20" s="46" t="s">
        <v>43</v>
      </c>
      <c r="C20" s="15">
        <v>0.42899999999999999</v>
      </c>
      <c r="D20" s="15">
        <v>0.43</v>
      </c>
      <c r="E20" s="15">
        <v>0.43099999999999999</v>
      </c>
      <c r="F20" s="15">
        <v>0.432</v>
      </c>
      <c r="G20" s="15">
        <v>0.435</v>
      </c>
      <c r="H20" s="36">
        <f t="shared" si="0"/>
        <v>0.43140000000000001</v>
      </c>
      <c r="I20" s="48">
        <f t="shared" si="1"/>
        <v>6.0000000000000053E-3</v>
      </c>
      <c r="K20" s="37"/>
      <c r="L20" s="38"/>
    </row>
    <row r="21" spans="1:12" s="5" customFormat="1" ht="18.899999999999999" customHeight="1" x14ac:dyDescent="0.3">
      <c r="A21" s="14">
        <v>11</v>
      </c>
      <c r="B21" s="45" t="s">
        <v>44</v>
      </c>
      <c r="C21" s="15">
        <v>0.434</v>
      </c>
      <c r="D21" s="15">
        <v>0.435</v>
      </c>
      <c r="E21" s="15">
        <v>0.436</v>
      </c>
      <c r="F21" s="15">
        <v>0.43</v>
      </c>
      <c r="G21" s="15">
        <v>0.432</v>
      </c>
      <c r="H21" s="36">
        <f t="shared" si="0"/>
        <v>0.43339999999999995</v>
      </c>
      <c r="I21" s="48">
        <f t="shared" si="1"/>
        <v>6.0000000000000053E-3</v>
      </c>
      <c r="K21" s="37"/>
      <c r="L21" s="38"/>
    </row>
    <row r="22" spans="1:12" s="5" customFormat="1" ht="18.899999999999999" customHeight="1" x14ac:dyDescent="0.3">
      <c r="A22" s="14">
        <v>12</v>
      </c>
      <c r="B22" s="45" t="s">
        <v>45</v>
      </c>
      <c r="C22" s="15">
        <v>0.42899999999999999</v>
      </c>
      <c r="D22" s="15">
        <v>0.42899999999999999</v>
      </c>
      <c r="E22" s="15">
        <v>0.43</v>
      </c>
      <c r="F22" s="15">
        <v>0.433</v>
      </c>
      <c r="G22" s="15">
        <v>0.43099999999999999</v>
      </c>
      <c r="H22" s="36">
        <f t="shared" si="0"/>
        <v>0.4304</v>
      </c>
      <c r="I22" s="48">
        <f t="shared" si="1"/>
        <v>4.0000000000000036E-3</v>
      </c>
      <c r="K22" s="37"/>
      <c r="L22" s="38"/>
    </row>
    <row r="23" spans="1:12" s="5" customFormat="1" ht="18.899999999999999" customHeight="1" x14ac:dyDescent="0.3">
      <c r="A23" s="14">
        <v>13</v>
      </c>
      <c r="B23" s="45" t="s">
        <v>46</v>
      </c>
      <c r="C23" s="15">
        <v>0.42799999999999999</v>
      </c>
      <c r="D23" s="15">
        <v>0.42399999999999999</v>
      </c>
      <c r="E23" s="15">
        <v>0.436</v>
      </c>
      <c r="F23" s="15">
        <v>0.43</v>
      </c>
      <c r="G23" s="15">
        <v>0.434</v>
      </c>
      <c r="H23" s="36">
        <f t="shared" si="0"/>
        <v>0.4304</v>
      </c>
      <c r="I23" s="48">
        <f t="shared" si="1"/>
        <v>1.2000000000000011E-2</v>
      </c>
      <c r="K23" s="37"/>
      <c r="L23" s="38"/>
    </row>
    <row r="24" spans="1:12" s="5" customFormat="1" ht="25.5" customHeight="1" x14ac:dyDescent="0.25">
      <c r="A24" s="41"/>
      <c r="B24" s="42">
        <f>AVERAGE(H11:H22)</f>
        <v>0.42938333333333328</v>
      </c>
      <c r="C24" s="16"/>
      <c r="D24" s="16"/>
      <c r="E24" s="16"/>
      <c r="F24" s="17"/>
      <c r="G24" s="17"/>
      <c r="H24" s="43"/>
      <c r="I24" s="44">
        <f>AVERAGE(I11:I22)</f>
        <v>6.9166666666666725E-3</v>
      </c>
    </row>
    <row r="25" spans="1:12" s="5" customFormat="1" ht="18.899999999999999" customHeight="1" x14ac:dyDescent="0.25">
      <c r="A25" s="67" t="s">
        <v>20</v>
      </c>
      <c r="B25" s="68"/>
      <c r="C25" s="18" t="s">
        <v>21</v>
      </c>
      <c r="D25" s="19">
        <v>0.33700000000000002</v>
      </c>
      <c r="E25" s="18" t="s">
        <v>22</v>
      </c>
      <c r="F25" s="19">
        <v>1.8160000000000001</v>
      </c>
      <c r="G25" s="19"/>
      <c r="H25" s="18" t="s">
        <v>23</v>
      </c>
      <c r="I25" s="39">
        <v>0</v>
      </c>
    </row>
    <row r="26" spans="1:12" ht="20.100000000000001" customHeight="1" x14ac:dyDescent="0.35">
      <c r="A26" s="20"/>
      <c r="B26" s="69" t="s">
        <v>24</v>
      </c>
      <c r="C26" s="70"/>
      <c r="D26" s="5"/>
      <c r="E26" s="5"/>
      <c r="F26" s="5"/>
      <c r="G26" s="5"/>
      <c r="H26" s="5"/>
      <c r="I26" s="5"/>
    </row>
    <row r="27" spans="1:12" ht="21" customHeight="1" x14ac:dyDescent="0.25">
      <c r="A27" s="21" t="s">
        <v>25</v>
      </c>
      <c r="B27" s="22" t="s">
        <v>26</v>
      </c>
      <c r="C27" s="23"/>
      <c r="D27" s="24">
        <f>SUM(B24)</f>
        <v>0.42938333333333328</v>
      </c>
      <c r="E27" s="25" t="s">
        <v>27</v>
      </c>
      <c r="F27" s="5"/>
      <c r="G27" s="5"/>
      <c r="H27" s="5"/>
      <c r="I27" s="5"/>
    </row>
    <row r="28" spans="1:12" ht="33.75" customHeight="1" x14ac:dyDescent="0.25">
      <c r="A28" s="21" t="s">
        <v>28</v>
      </c>
      <c r="B28" s="22" t="s">
        <v>29</v>
      </c>
      <c r="C28" s="23"/>
      <c r="D28" s="26">
        <f>SUM(D27+D25*I24)</f>
        <v>0.43171424999999997</v>
      </c>
      <c r="E28" s="25" t="s">
        <v>27</v>
      </c>
      <c r="F28" s="27"/>
      <c r="G28" s="27"/>
      <c r="H28" s="49"/>
      <c r="I28" s="49"/>
    </row>
    <row r="29" spans="1:12" ht="31.5" customHeight="1" x14ac:dyDescent="0.25">
      <c r="A29" s="21" t="s">
        <v>30</v>
      </c>
      <c r="B29" s="22" t="s">
        <v>31</v>
      </c>
      <c r="D29" s="26">
        <f>SUM(B24-D25*I24)</f>
        <v>0.4270524166666666</v>
      </c>
      <c r="E29" s="25" t="s">
        <v>27</v>
      </c>
      <c r="F29" s="28"/>
      <c r="G29" s="28"/>
      <c r="H29" s="28"/>
      <c r="I29" s="5"/>
    </row>
    <row r="30" spans="1:12" ht="21.9" customHeight="1" x14ac:dyDescent="0.35">
      <c r="A30" s="29" t="s">
        <v>5</v>
      </c>
      <c r="B30" s="30" t="s">
        <v>24</v>
      </c>
      <c r="D30" s="31"/>
      <c r="E30" s="5"/>
      <c r="F30" s="5"/>
      <c r="G30" s="5"/>
      <c r="H30" s="5"/>
      <c r="I30" s="5"/>
    </row>
    <row r="31" spans="1:12" ht="23.1" customHeight="1" x14ac:dyDescent="0.25">
      <c r="A31" s="32" t="s">
        <v>32</v>
      </c>
      <c r="B31" s="33" t="s">
        <v>33</v>
      </c>
      <c r="D31" s="34">
        <f>I24</f>
        <v>6.9166666666666725E-3</v>
      </c>
      <c r="E31" s="25" t="s">
        <v>27</v>
      </c>
      <c r="F31" s="5"/>
      <c r="G31" s="5"/>
      <c r="H31" s="5"/>
      <c r="I31" s="5"/>
    </row>
    <row r="32" spans="1:12" ht="27" customHeight="1" x14ac:dyDescent="0.25">
      <c r="A32" s="21" t="s">
        <v>28</v>
      </c>
      <c r="B32" s="22" t="s">
        <v>29</v>
      </c>
      <c r="D32" s="34">
        <f>SUM(F25*I24)</f>
        <v>1.2560666666666678E-2</v>
      </c>
      <c r="E32" s="25" t="s">
        <v>27</v>
      </c>
      <c r="F32" s="35"/>
      <c r="G32" s="35"/>
      <c r="H32" s="49"/>
      <c r="I32" s="49"/>
    </row>
    <row r="33" spans="1:9" ht="24.9" customHeight="1" x14ac:dyDescent="0.25">
      <c r="A33" s="21" t="s">
        <v>30</v>
      </c>
      <c r="B33" s="22" t="s">
        <v>31</v>
      </c>
      <c r="D33" s="7">
        <f>SUM(I25*I24)</f>
        <v>0</v>
      </c>
      <c r="E33" s="25" t="s">
        <v>27</v>
      </c>
      <c r="F33" s="5"/>
      <c r="G33" s="5"/>
      <c r="H33" s="49"/>
      <c r="I33" s="49"/>
    </row>
    <row r="34" spans="1:9" ht="18.899999999999999" customHeight="1" x14ac:dyDescent="0.25">
      <c r="A34" s="50" t="s">
        <v>34</v>
      </c>
      <c r="B34" s="51"/>
      <c r="C34" s="51"/>
      <c r="D34" s="51"/>
      <c r="E34" s="51"/>
      <c r="F34" s="51"/>
      <c r="G34" s="51"/>
      <c r="H34" s="51"/>
      <c r="I34" s="51"/>
    </row>
    <row r="35" spans="1:9" ht="36" customHeight="1" x14ac:dyDescent="0.25">
      <c r="A35" s="52" t="s">
        <v>35</v>
      </c>
      <c r="B35" s="53"/>
      <c r="C35" s="53"/>
      <c r="D35" s="53"/>
      <c r="E35" s="53"/>
      <c r="F35" s="53"/>
      <c r="G35" s="53"/>
      <c r="H35" s="53"/>
      <c r="I35" s="53"/>
    </row>
    <row r="36" spans="1:9" ht="18" customHeight="1" x14ac:dyDescent="0.3">
      <c r="B36" s="54" t="s">
        <v>52</v>
      </c>
      <c r="C36" s="54"/>
      <c r="D36" s="54"/>
      <c r="E36" s="54"/>
      <c r="F36" s="54"/>
      <c r="G36" s="54"/>
      <c r="H36" s="54"/>
      <c r="I36" s="54"/>
    </row>
  </sheetData>
  <mergeCells count="19">
    <mergeCell ref="A1:I1"/>
    <mergeCell ref="A2:I2"/>
    <mergeCell ref="A3:I3"/>
    <mergeCell ref="A4:I4"/>
    <mergeCell ref="A5:E5"/>
    <mergeCell ref="A9:A10"/>
    <mergeCell ref="H9:H10"/>
    <mergeCell ref="I9:I10"/>
    <mergeCell ref="H32:I32"/>
    <mergeCell ref="A6:I6"/>
    <mergeCell ref="A7:I7"/>
    <mergeCell ref="C9:G9"/>
    <mergeCell ref="A25:B25"/>
    <mergeCell ref="B26:C26"/>
    <mergeCell ref="H33:I33"/>
    <mergeCell ref="A34:I34"/>
    <mergeCell ref="A35:I35"/>
    <mergeCell ref="B36:I36"/>
    <mergeCell ref="H28:I28"/>
  </mergeCells>
  <phoneticPr fontId="16" type="noConversion"/>
  <printOptions horizontalCentered="1"/>
  <pageMargins left="0.70866141732283472" right="0.55118110236220474" top="0.15748031496062992" bottom="7.874015748031496E-2" header="0.27559055118110237" footer="0.2755905511811023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9457" r:id="rId4">
          <objectPr defaultSize="0" autoPict="0" altText="" r:id="rId5">
            <anchor moveWithCells="1" sizeWithCells="1">
              <from>
                <xdr:col>7</xdr:col>
                <xdr:colOff>129540</xdr:colOff>
                <xdr:row>8</xdr:row>
                <xdr:rowOff>91440</xdr:rowOff>
              </from>
              <to>
                <xdr:col>7</xdr:col>
                <xdr:colOff>365760</xdr:colOff>
                <xdr:row>9</xdr:row>
                <xdr:rowOff>106680</xdr:rowOff>
              </to>
            </anchor>
          </objectPr>
        </oleObject>
      </mc:Choice>
      <mc:Fallback>
        <oleObject progId="Equation.3" shapeId="19457" r:id="rId4"/>
      </mc:Fallback>
    </mc:AlternateContent>
    <mc:AlternateContent xmlns:mc="http://schemas.openxmlformats.org/markup-compatibility/2006">
      <mc:Choice Requires="x14">
        <oleObject progId="Equation.3" shapeId="19458" r:id="rId6">
          <objectPr defaultSize="0" autoPict="0" altText="" r:id="rId7">
            <anchor moveWithCells="1">
              <from>
                <xdr:col>0</xdr:col>
                <xdr:colOff>388620</xdr:colOff>
                <xdr:row>23</xdr:row>
                <xdr:rowOff>7620</xdr:rowOff>
              </from>
              <to>
                <xdr:col>1</xdr:col>
                <xdr:colOff>38100</xdr:colOff>
                <xdr:row>23</xdr:row>
                <xdr:rowOff>251460</xdr:rowOff>
              </to>
            </anchor>
          </objectPr>
        </oleObject>
      </mc:Choice>
      <mc:Fallback>
        <oleObject progId="Equation.3" shapeId="19458" r:id="rId6"/>
      </mc:Fallback>
    </mc:AlternateContent>
    <mc:AlternateContent xmlns:mc="http://schemas.openxmlformats.org/markup-compatibility/2006">
      <mc:Choice Requires="x14">
        <oleObject progId="Equation.3" shapeId="19460" r:id="rId8">
          <objectPr defaultSize="0" autoPict="0" altText="" r:id="rId7">
            <anchor moveWithCells="1">
              <from>
                <xdr:col>2</xdr:col>
                <xdr:colOff>121920</xdr:colOff>
                <xdr:row>26</xdr:row>
                <xdr:rowOff>22860</xdr:rowOff>
              </from>
              <to>
                <xdr:col>2</xdr:col>
                <xdr:colOff>388620</xdr:colOff>
                <xdr:row>27</xdr:row>
                <xdr:rowOff>60960</xdr:rowOff>
              </to>
            </anchor>
          </objectPr>
        </oleObject>
      </mc:Choice>
      <mc:Fallback>
        <oleObject progId="Equation.3" shapeId="19460" r:id="rId8"/>
      </mc:Fallback>
    </mc:AlternateContent>
    <mc:AlternateContent xmlns:mc="http://schemas.openxmlformats.org/markup-compatibility/2006">
      <mc:Choice Requires="x14">
        <oleObject progId="Equation.3" shapeId="19461" r:id="rId9">
          <objectPr defaultSize="0" autoPict="0" altText="" r:id="rId10">
            <anchor moveWithCells="1">
              <from>
                <xdr:col>2</xdr:col>
                <xdr:colOff>60960</xdr:colOff>
                <xdr:row>27</xdr:row>
                <xdr:rowOff>99060</xdr:rowOff>
              </from>
              <to>
                <xdr:col>2</xdr:col>
                <xdr:colOff>525780</xdr:colOff>
                <xdr:row>28</xdr:row>
                <xdr:rowOff>30480</xdr:rowOff>
              </to>
            </anchor>
          </objectPr>
        </oleObject>
      </mc:Choice>
      <mc:Fallback>
        <oleObject progId="Equation.3" shapeId="19461" r:id="rId9"/>
      </mc:Fallback>
    </mc:AlternateContent>
    <mc:AlternateContent xmlns:mc="http://schemas.openxmlformats.org/markup-compatibility/2006">
      <mc:Choice Requires="x14">
        <oleObject progId="Equation.3" shapeId="19462" r:id="rId11">
          <objectPr defaultSize="0" autoPict="0" altText="" r:id="rId12">
            <anchor moveWithCells="1">
              <from>
                <xdr:col>2</xdr:col>
                <xdr:colOff>60960</xdr:colOff>
                <xdr:row>28</xdr:row>
                <xdr:rowOff>45720</xdr:rowOff>
              </from>
              <to>
                <xdr:col>2</xdr:col>
                <xdr:colOff>525780</xdr:colOff>
                <xdr:row>29</xdr:row>
                <xdr:rowOff>22860</xdr:rowOff>
              </to>
            </anchor>
          </objectPr>
        </oleObject>
      </mc:Choice>
      <mc:Fallback>
        <oleObject progId="Equation.3" shapeId="19462" r:id="rId11"/>
      </mc:Fallback>
    </mc:AlternateContent>
    <mc:AlternateContent xmlns:mc="http://schemas.openxmlformats.org/markup-compatibility/2006">
      <mc:Choice Requires="x14">
        <oleObject progId="Equation.3" shapeId="19464" r:id="rId13">
          <objectPr defaultSize="0" autoPict="0" altText="" r:id="rId14">
            <anchor moveWithCells="1">
              <from>
                <xdr:col>2</xdr:col>
                <xdr:colOff>38100</xdr:colOff>
                <xdr:row>31</xdr:row>
                <xdr:rowOff>114300</xdr:rowOff>
              </from>
              <to>
                <xdr:col>2</xdr:col>
                <xdr:colOff>426720</xdr:colOff>
                <xdr:row>32</xdr:row>
                <xdr:rowOff>45720</xdr:rowOff>
              </to>
            </anchor>
          </objectPr>
        </oleObject>
      </mc:Choice>
      <mc:Fallback>
        <oleObject progId="Equation.3" shapeId="19464" r:id="rId13"/>
      </mc:Fallback>
    </mc:AlternateContent>
    <mc:AlternateContent xmlns:mc="http://schemas.openxmlformats.org/markup-compatibility/2006">
      <mc:Choice Requires="x14">
        <oleObject progId="Equation.3" shapeId="19465" r:id="rId15">
          <objectPr defaultSize="0" autoPict="0" altText="" r:id="rId16">
            <anchor moveWithCells="1" sizeWithCells="1">
              <from>
                <xdr:col>0</xdr:col>
                <xdr:colOff>533400</xdr:colOff>
                <xdr:row>25</xdr:row>
                <xdr:rowOff>91440</xdr:rowOff>
              </from>
              <to>
                <xdr:col>1</xdr:col>
                <xdr:colOff>0</xdr:colOff>
                <xdr:row>26</xdr:row>
                <xdr:rowOff>0</xdr:rowOff>
              </to>
            </anchor>
          </objectPr>
        </oleObject>
      </mc:Choice>
      <mc:Fallback>
        <oleObject progId="Equation.3" shapeId="19465" r:id="rId15"/>
      </mc:Fallback>
    </mc:AlternateContent>
    <mc:AlternateContent xmlns:mc="http://schemas.openxmlformats.org/markup-compatibility/2006">
      <mc:Choice Requires="x14">
        <oleObject progId="Equation.3" shapeId="19466" r:id="rId17">
          <objectPr defaultSize="0" autoPict="0" altText="" r:id="rId18">
            <anchor moveWithCells="1">
              <from>
                <xdr:col>2</xdr:col>
                <xdr:colOff>45720</xdr:colOff>
                <xdr:row>32</xdr:row>
                <xdr:rowOff>60960</xdr:rowOff>
              </from>
              <to>
                <xdr:col>2</xdr:col>
                <xdr:colOff>525780</xdr:colOff>
                <xdr:row>33</xdr:row>
                <xdr:rowOff>38100</xdr:rowOff>
              </to>
            </anchor>
          </objectPr>
        </oleObject>
      </mc:Choice>
      <mc:Fallback>
        <oleObject progId="Equation.3" shapeId="19466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9"/>
  <sheetViews>
    <sheetView workbookViewId="0">
      <selection activeCell="D18" sqref="D18"/>
    </sheetView>
  </sheetViews>
  <sheetFormatPr defaultColWidth="9" defaultRowHeight="15.6" x14ac:dyDescent="0.25"/>
  <cols>
    <col min="12" max="12" width="6.19921875" customWidth="1"/>
    <col min="13" max="13" width="5.09765625" customWidth="1"/>
    <col min="14" max="14" width="7.8984375" style="2" customWidth="1"/>
  </cols>
  <sheetData>
    <row r="1" spans="1:14" ht="32.25" customHeight="1" x14ac:dyDescent="0.3">
      <c r="A1" s="77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4" ht="18.75" customHeight="1" x14ac:dyDescent="0.3">
      <c r="A2" s="73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 s="1" customFormat="1" ht="26.25" customHeight="1" x14ac:dyDescent="0.45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4"/>
    </row>
    <row r="4" spans="1:14" s="1" customFormat="1" ht="21.75" customHeight="1" x14ac:dyDescent="0.45">
      <c r="A4" s="3"/>
      <c r="B4" s="3"/>
      <c r="C4" s="3"/>
      <c r="D4" s="3"/>
      <c r="E4" s="79" t="s">
        <v>36</v>
      </c>
      <c r="F4" s="79"/>
      <c r="G4" s="79"/>
      <c r="H4" s="79"/>
      <c r="I4" s="3"/>
      <c r="J4" s="3"/>
      <c r="K4" s="3"/>
      <c r="L4" s="3"/>
      <c r="M4" s="3"/>
      <c r="N4" s="4"/>
    </row>
    <row r="6" spans="1:14" x14ac:dyDescent="0.25">
      <c r="M6" s="5"/>
    </row>
    <row r="8" spans="1:14" x14ac:dyDescent="0.25">
      <c r="M8" s="5" t="s">
        <v>37</v>
      </c>
      <c r="N8" s="2">
        <f>'1A'!D28</f>
        <v>0.43171424999999997</v>
      </c>
    </row>
    <row r="9" spans="1:14" x14ac:dyDescent="0.25">
      <c r="M9" s="1"/>
    </row>
    <row r="11" spans="1:14" x14ac:dyDescent="0.25">
      <c r="M11" s="6" t="s">
        <v>33</v>
      </c>
      <c r="N11" s="2">
        <f>'1A'!D27</f>
        <v>0.42938333333333328</v>
      </c>
    </row>
    <row r="12" spans="1:14" x14ac:dyDescent="0.25">
      <c r="M12" s="6"/>
    </row>
    <row r="14" spans="1:14" x14ac:dyDescent="0.25">
      <c r="M14" s="5" t="s">
        <v>31</v>
      </c>
      <c r="N14" s="2">
        <f>'1A'!D29</f>
        <v>0.4270524166666666</v>
      </c>
    </row>
    <row r="16" spans="1:14" x14ac:dyDescent="0.25">
      <c r="M16" s="5"/>
    </row>
    <row r="18" spans="5:14" ht="21.75" customHeight="1" x14ac:dyDescent="0.25">
      <c r="E18" s="79" t="s">
        <v>38</v>
      </c>
      <c r="F18" s="80"/>
      <c r="G18" s="80"/>
      <c r="H18" s="80"/>
      <c r="I18" s="80"/>
      <c r="M18" s="1"/>
    </row>
    <row r="19" spans="5:14" ht="22.5" customHeight="1" x14ac:dyDescent="0.25">
      <c r="M19" s="1"/>
    </row>
    <row r="22" spans="5:14" x14ac:dyDescent="0.25">
      <c r="M22" s="5" t="s">
        <v>29</v>
      </c>
      <c r="N22" s="2">
        <f>'1A'!D32</f>
        <v>1.2560666666666678E-2</v>
      </c>
    </row>
    <row r="25" spans="5:14" x14ac:dyDescent="0.25">
      <c r="M25" s="7" t="s">
        <v>33</v>
      </c>
      <c r="N25" s="2">
        <f>'1A'!D31</f>
        <v>6.9166666666666725E-3</v>
      </c>
    </row>
    <row r="27" spans="5:14" x14ac:dyDescent="0.25">
      <c r="M27" s="1"/>
    </row>
    <row r="29" spans="5:14" x14ac:dyDescent="0.25">
      <c r="M29" s="1" t="s">
        <v>31</v>
      </c>
      <c r="N29" s="2">
        <f>'1A'!D33</f>
        <v>0</v>
      </c>
    </row>
  </sheetData>
  <mergeCells count="5">
    <mergeCell ref="A1:M1"/>
    <mergeCell ref="A3:M3"/>
    <mergeCell ref="E4:H4"/>
    <mergeCell ref="E18:I18"/>
    <mergeCell ref="A2:M2"/>
  </mergeCells>
  <phoneticPr fontId="18" type="noConversion"/>
  <pageMargins left="0.98425196850393704" right="0.47244094488188998" top="0.59055118110236204" bottom="0.43307086614173201" header="0.511811023622047" footer="0.511811023622047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1A</vt:lpstr>
      <vt:lpstr>1B</vt:lpstr>
      <vt:lpstr>'1A'!Print_Titles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2019-11-18T06:42:43Z</cp:lastPrinted>
  <dcterms:created xsi:type="dcterms:W3CDTF">1996-12-17T01:32:00Z</dcterms:created>
  <dcterms:modified xsi:type="dcterms:W3CDTF">2019-11-18T09:10:31Z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