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68" windowHeight="5700"/>
  </bookViews>
  <sheets>
    <sheet name="1A" sheetId="16" r:id="rId1"/>
    <sheet name="控制图" sheetId="18" r:id="rId2"/>
  </sheets>
  <definedNames>
    <definedName name="_xlnm.Print_Area" localSheetId="0">'1A'!$A$1:$I$31</definedName>
    <definedName name="_xlnm.Print_Area" localSheetId="1">控制图!$A$2:$L$32</definedName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<sst xmlns="http://schemas.openxmlformats.org/spreadsheetml/2006/main" count="62" uniqueCount="51">
  <si>
    <t>附录C</t>
  </si>
  <si>
    <t>窗口玻璃宽度检验测量过程监视统计记录表</t>
  </si>
  <si>
    <t xml:space="preserve">  测量过程名称：窗口玻璃宽度检验</t>
  </si>
  <si>
    <t xml:space="preserve">  被测参数：窗口玻璃宽度尺寸        测量范围：（200-500）mm   
  允差范围：±0.2 mm</t>
  </si>
  <si>
    <t>测量设备：游标卡尺      测量范围：(0-600)mm   示值误差±0.07mm</t>
  </si>
  <si>
    <r>
      <rPr>
        <sz val="14"/>
        <rFont val="宋体"/>
        <charset val="134"/>
      </rPr>
      <t>监视方法：统计技术</t>
    </r>
    <r>
      <rPr>
        <sz val="14"/>
        <rFont val="Times New Roman"/>
        <charset val="134"/>
      </rPr>
      <t xml:space="preserve">         </t>
    </r>
  </si>
  <si>
    <t xml:space="preserve">  核查样件：特定窗口玻璃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</si>
  <si>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</si>
  <si>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</si>
  <si>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</si>
  <si>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</si>
  <si>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</si>
  <si>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</si>
  <si>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</si>
  <si>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</si>
  <si>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</si>
  <si>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</si>
  <si>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2019.6.22</t>
  </si>
  <si>
    <t>2019.7.3</t>
  </si>
  <si>
    <t>2019.8.18</t>
  </si>
  <si>
    <t>2019.9.6</t>
  </si>
  <si>
    <t xml:space="preserve">                  </t>
  </si>
  <si>
    <t xml:space="preserve">                          </t>
  </si>
  <si>
    <t>2019.10.15</t>
  </si>
  <si>
    <t>2019.11.4</t>
  </si>
  <si>
    <t xml:space="preserve">                        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</si>
  <si>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</si>
  <si>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</si>
  <si>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</si>
  <si>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</si>
  <si>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</si>
  <si>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</si>
  <si>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</si>
  <si>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</si>
  <si>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</si>
  <si>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</si>
  <si>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</si>
  <si>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</si>
  <si>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</si>
  <si>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</si>
  <si>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</si>
  <si>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均值、极差控制图状态正常，外径尺寸测量过程中未出现非正常变异，
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</si>
  <si>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宋体"/>
        <charset val="134"/>
      </rPr>
      <t>马英</t>
    </r>
  </si>
  <si>
    <t>附录E</t>
  </si>
  <si>
    <r>
      <rPr>
        <b/>
        <sz val="18"/>
        <rFont val="宋体"/>
        <charset val="134"/>
      </rPr>
      <t>附录D           窗口玻璃宽度检验</t>
    </r>
    <r>
      <rPr>
        <b/>
        <sz val="18"/>
        <rFont val="宋体"/>
        <charset val="134"/>
      </rPr>
      <t>测量过程质控图</t>
    </r>
  </si>
  <si>
    <r>
      <rPr>
        <sz val="12"/>
        <rFont val="宋体"/>
        <charset val="134"/>
      </rPr>
      <t>UCL=</t>
    </r>
    <r>
      <rPr>
        <sz val="12"/>
        <rFont val="宋体"/>
        <charset val="134"/>
      </rPr>
      <t>399.46</t>
    </r>
  </si>
  <si>
    <r>
      <rPr>
        <sz val="12"/>
        <rFont val="宋体"/>
        <charset val="134"/>
      </rPr>
      <t>CL=</t>
    </r>
    <r>
      <rPr>
        <sz val="12"/>
        <rFont val="宋体"/>
        <charset val="134"/>
      </rPr>
      <t>399.45</t>
    </r>
  </si>
  <si>
    <r>
      <rPr>
        <sz val="12"/>
        <rFont val="宋体"/>
        <charset val="134"/>
      </rPr>
      <t>LCL=</t>
    </r>
    <r>
      <rPr>
        <sz val="12"/>
        <rFont val="宋体"/>
        <charset val="134"/>
      </rPr>
      <t>399.44</t>
    </r>
  </si>
  <si>
    <r>
      <rPr>
        <sz val="12"/>
        <rFont val="宋体"/>
        <charset val="134"/>
      </rPr>
      <t>UCL=0.0</t>
    </r>
    <r>
      <rPr>
        <sz val="12"/>
        <rFont val="宋体"/>
        <charset val="134"/>
      </rPr>
      <t>4</t>
    </r>
  </si>
  <si>
    <t>CL=0.02</t>
  </si>
  <si>
    <t>LCL=0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</si>
</sst>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0.00;[Red]0.00"/>
    <numFmt numFmtId="179" formatCode="0.000_ "/>
  </numFmts>
  <fonts count="35">
    <font>
      <sz val="12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8"/>
      <name val="Times New Roman"/>
      <charset val="134"/>
    </font>
    <font>
      <sz val="14"/>
      <name val="宋体"/>
      <charset val="134"/>
    </font>
    <font>
      <sz val="14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6" borderId="1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1" fillId="30" borderId="1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0" fillId="0" borderId="0" xfId="0" applyFont="1"/>
    <xf numFmtId="0" fontId="3" fillId="0" borderId="0" xfId="0" applyFont="1"/>
    <xf numFmtId="0" fontId="0" fillId="0" borderId="0" xfId="0" applyFont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0" fillId="0" borderId="7" xfId="0" applyFont="1" applyBorder="1" applyAlignment="1"/>
    <xf numFmtId="177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10" fillId="0" borderId="0" xfId="0" applyFont="1" applyAlignme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11" fillId="0" borderId="0" xfId="0" applyFont="1"/>
    <xf numFmtId="178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179" fontId="9" fillId="0" borderId="0" xfId="0" applyNumberFormat="1" applyFont="1" applyBorder="1" applyAlignment="1">
      <alignment horizontal="center" wrapText="1"/>
    </xf>
    <xf numFmtId="179" fontId="9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0672"/>
        <c:axId val="94626944"/>
      </c:lineChart>
      <c:catAx>
        <c:axId val="9462067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4626944"/>
        <c:crosses val="autoZero"/>
        <c:auto val="1"/>
        <c:lblAlgn val="ctr"/>
        <c:lblOffset val="100"/>
        <c:tickLblSkip val="1"/>
        <c:noMultiLvlLbl val="0"/>
      </c:catAx>
      <c:valAx>
        <c:axId val="946269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462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75008"/>
        <c:axId val="94477312"/>
      </c:lineChart>
      <c:catAx>
        <c:axId val="944750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4477312"/>
        <c:crosses val="autoZero"/>
        <c:auto val="1"/>
        <c:lblAlgn val="ctr"/>
        <c:lblOffset val="100"/>
        <c:tickLblSkip val="1"/>
        <c:noMultiLvlLbl val="0"/>
      </c:catAx>
      <c:valAx>
        <c:axId val="94477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447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>
        <c:manualLayout>
          <c:xMode val="edge"/>
          <c:yMode val="edge"/>
          <c:x val="0.434927549115477"/>
          <c:y val="0.0067996373526745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8366076984621"/>
          <c:y val="0.166817769718948"/>
          <c:w val="0.912383322962041"/>
          <c:h val="0.6850407978241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0.00;[Red]0.00</c:formatCode>
                <c:ptCount val="10"/>
                <c:pt idx="0">
                  <c:v>399.444</c:v>
                </c:pt>
                <c:pt idx="1">
                  <c:v>399.444</c:v>
                </c:pt>
                <c:pt idx="2">
                  <c:v>399.448</c:v>
                </c:pt>
                <c:pt idx="3">
                  <c:v>399.452</c:v>
                </c:pt>
                <c:pt idx="4">
                  <c:v>399.456</c:v>
                </c:pt>
                <c:pt idx="5">
                  <c:v>399.452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4510464"/>
        <c:axId val="103470208"/>
      </c:lineChart>
      <c:catAx>
        <c:axId val="94510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3470208"/>
        <c:crosses val="autoZero"/>
        <c:auto val="1"/>
        <c:lblAlgn val="ctr"/>
        <c:lblOffset val="100"/>
        <c:noMultiLvlLbl val="0"/>
      </c:catAx>
      <c:valAx>
        <c:axId val="1034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0"/>
        <c:majorTickMark val="out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510464"/>
        <c:crosses val="autoZero"/>
        <c:crossBetween val="between"/>
        <c:majorUnit val="0.01"/>
        <c:minorUnit val="0.0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极差控制图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20885398072117"/>
          <c:y val="0.025369978858351"/>
          <c:w val="0.928275615851482"/>
          <c:h val="0.92268831571529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'1A'!$I$9:$I$18</c:f>
              <c:numCache>
                <c:formatCode>0.00;[Red]0.00</c:formatCode>
                <c:ptCount val="10"/>
                <c:pt idx="0">
                  <c:v>0.0199999999999818</c:v>
                </c:pt>
                <c:pt idx="1">
                  <c:v>0.0199999999999818</c:v>
                </c:pt>
                <c:pt idx="2">
                  <c:v>0.0199999999999818</c:v>
                </c:pt>
                <c:pt idx="3">
                  <c:v>0.0199999999999818</c:v>
                </c:pt>
                <c:pt idx="4">
                  <c:v>0.0199999999999818</c:v>
                </c:pt>
                <c:pt idx="5">
                  <c:v>0.0199999999999818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03557376"/>
        <c:axId val="103559168"/>
      </c:lineChart>
      <c:catAx>
        <c:axId val="10355737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3559168"/>
        <c:crosses val="autoZero"/>
        <c:auto val="1"/>
        <c:lblAlgn val="ctr"/>
        <c:lblOffset val="100"/>
        <c:noMultiLvlLbl val="0"/>
      </c:catAx>
      <c:valAx>
        <c:axId val="103559168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355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304800</xdr:colOff>
      <xdr:row>18</xdr:row>
      <xdr:rowOff>47625</xdr:rowOff>
    </xdr:from>
    <xdr:to>
      <xdr:col>5</xdr:col>
      <xdr:colOff>571500</xdr:colOff>
      <xdr:row>18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26180" y="53149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25</xdr:row>
      <xdr:rowOff>47625</xdr:rowOff>
    </xdr:from>
    <xdr:to>
      <xdr:col>2</xdr:col>
      <xdr:colOff>390525</xdr:colOff>
      <xdr:row>25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5440" y="752665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8</xdr:col>
      <xdr:colOff>600075</xdr:colOff>
      <xdr:row>31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9425940"/>
        <a:ext cx="582739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9</xdr:col>
      <xdr:colOff>9525</xdr:colOff>
      <xdr:row>31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9425940"/>
        <a:ext cx="60102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213360</xdr:colOff>
          <xdr:row>6</xdr:row>
          <xdr:rowOff>83820</xdr:rowOff>
        </xdr:from>
        <xdr:to>
          <xdr:col>7</xdr:col>
          <xdr:colOff>449580</xdr:colOff>
          <xdr:row>7</xdr:row>
          <xdr:rowOff>106680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38700" y="1996440"/>
              <a:ext cx="236220" cy="3181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18</xdr:row>
          <xdr:rowOff>0</xdr:rowOff>
        </xdr:from>
        <xdr:to>
          <xdr:col>0</xdr:col>
          <xdr:colOff>731520</xdr:colOff>
          <xdr:row>19</xdr:row>
          <xdr:rowOff>22860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5267325"/>
              <a:ext cx="274320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21</xdr:row>
          <xdr:rowOff>30480</xdr:rowOff>
        </xdr:from>
        <xdr:to>
          <xdr:col>2</xdr:col>
          <xdr:colOff>388620</xdr:colOff>
          <xdr:row>22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1160" y="6176010"/>
              <a:ext cx="26670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22</xdr:row>
          <xdr:rowOff>106680</xdr:rowOff>
        </xdr:from>
        <xdr:to>
          <xdr:col>3</xdr:col>
          <xdr:colOff>30480</xdr:colOff>
          <xdr:row>23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7820" y="6547485"/>
              <a:ext cx="563880" cy="3600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23</xdr:row>
          <xdr:rowOff>45720</xdr:rowOff>
        </xdr:from>
        <xdr:to>
          <xdr:col>3</xdr:col>
          <xdr:colOff>30480</xdr:colOff>
          <xdr:row>24</xdr:row>
          <xdr:rowOff>7620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7820" y="6953250"/>
              <a:ext cx="56388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114300</xdr:rowOff>
        </xdr:from>
        <xdr:to>
          <xdr:col>2</xdr:col>
          <xdr:colOff>426720</xdr:colOff>
          <xdr:row>27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340" y="7917180"/>
              <a:ext cx="38862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20</xdr:row>
          <xdr:rowOff>99060</xdr:rowOff>
        </xdr:from>
        <xdr:to>
          <xdr:col>0</xdr:col>
          <xdr:colOff>685800</xdr:colOff>
          <xdr:row>20</xdr:row>
          <xdr:rowOff>228600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6015990"/>
              <a:ext cx="152400" cy="1295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27</xdr:row>
          <xdr:rowOff>68580</xdr:rowOff>
        </xdr:from>
        <xdr:to>
          <xdr:col>2</xdr:col>
          <xdr:colOff>563880</xdr:colOff>
          <xdr:row>27</xdr:row>
          <xdr:rowOff>365760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4960" y="8261985"/>
              <a:ext cx="518160" cy="29718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71120</xdr:colOff>
      <xdr:row>3</xdr:row>
      <xdr:rowOff>123825</xdr:rowOff>
    </xdr:from>
    <xdr:to>
      <xdr:col>10</xdr:col>
      <xdr:colOff>356235</xdr:colOff>
      <xdr:row>17</xdr:row>
      <xdr:rowOff>151765</xdr:rowOff>
    </xdr:to>
    <xdr:graphicFrame>
      <xdr:nvGraphicFramePr>
        <xdr:cNvPr id="3" name="图表 2"/>
        <xdr:cNvGraphicFramePr/>
      </xdr:nvGraphicFramePr>
      <xdr:xfrm>
        <a:off x="71120" y="813435"/>
        <a:ext cx="7143115" cy="28016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495089</xdr:colOff>
      <xdr:row>9</xdr:row>
      <xdr:rowOff>145839</xdr:rowOff>
    </xdr:from>
    <xdr:to>
      <xdr:col>10</xdr:col>
      <xdr:colOff>333164</xdr:colOff>
      <xdr:row>9</xdr:row>
      <xdr:rowOff>164889</xdr:rowOff>
    </xdr:to>
    <xdr:cxnSp>
      <xdr:nvCxnSpPr>
        <xdr:cNvPr id="4" name="直接连接符 3"/>
        <xdr:cNvCxnSpPr/>
      </xdr:nvCxnSpPr>
      <xdr:spPr>
        <a:xfrm>
          <a:off x="494665" y="2023745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474345</xdr:colOff>
      <xdr:row>13</xdr:row>
      <xdr:rowOff>60960</xdr:rowOff>
    </xdr:from>
    <xdr:to>
      <xdr:col>10</xdr:col>
      <xdr:colOff>312420</xdr:colOff>
      <xdr:row>13</xdr:row>
      <xdr:rowOff>80010</xdr:rowOff>
    </xdr:to>
    <xdr:cxnSp>
      <xdr:nvCxnSpPr>
        <xdr:cNvPr id="5" name="直接连接符 4"/>
        <xdr:cNvCxnSpPr/>
      </xdr:nvCxnSpPr>
      <xdr:spPr>
        <a:xfrm>
          <a:off x="474345" y="2731770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445770</xdr:colOff>
      <xdr:row>6</xdr:row>
      <xdr:rowOff>9525</xdr:rowOff>
    </xdr:from>
    <xdr:to>
      <xdr:col>10</xdr:col>
      <xdr:colOff>321945</xdr:colOff>
      <xdr:row>6</xdr:row>
      <xdr:rowOff>19050</xdr:rowOff>
    </xdr:to>
    <xdr:cxnSp>
      <xdr:nvCxnSpPr>
        <xdr:cNvPr id="6" name="直接连接符 5"/>
        <xdr:cNvCxnSpPr/>
      </xdr:nvCxnSpPr>
      <xdr:spPr>
        <a:xfrm flipV="1">
          <a:off x="445770" y="1293495"/>
          <a:ext cx="67341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18</xdr:row>
      <xdr:rowOff>0</xdr:rowOff>
    </xdr:from>
    <xdr:to>
      <xdr:col>10</xdr:col>
      <xdr:colOff>266065</xdr:colOff>
      <xdr:row>32</xdr:row>
      <xdr:rowOff>28575</xdr:rowOff>
    </xdr:to>
    <xdr:graphicFrame>
      <xdr:nvGraphicFramePr>
        <xdr:cNvPr id="7" name="图表 6"/>
        <xdr:cNvGraphicFramePr/>
      </xdr:nvGraphicFramePr>
      <xdr:xfrm>
        <a:off x="9525" y="3661410"/>
        <a:ext cx="7114540" cy="27070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451485</xdr:colOff>
      <xdr:row>20</xdr:row>
      <xdr:rowOff>160020</xdr:rowOff>
    </xdr:from>
    <xdr:to>
      <xdr:col>10</xdr:col>
      <xdr:colOff>260985</xdr:colOff>
      <xdr:row>20</xdr:row>
      <xdr:rowOff>179070</xdr:rowOff>
    </xdr:to>
    <xdr:cxnSp>
      <xdr:nvCxnSpPr>
        <xdr:cNvPr id="8" name="直接连接符 7"/>
        <xdr:cNvCxnSpPr/>
      </xdr:nvCxnSpPr>
      <xdr:spPr>
        <a:xfrm flipV="1">
          <a:off x="451485" y="4217670"/>
          <a:ext cx="6667500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403860</xdr:colOff>
      <xdr:row>24</xdr:row>
      <xdr:rowOff>128905</xdr:rowOff>
    </xdr:from>
    <xdr:to>
      <xdr:col>10</xdr:col>
      <xdr:colOff>269875</xdr:colOff>
      <xdr:row>24</xdr:row>
      <xdr:rowOff>160020</xdr:rowOff>
    </xdr:to>
    <xdr:cxnSp>
      <xdr:nvCxnSpPr>
        <xdr:cNvPr id="9" name="直接连接符 8"/>
        <xdr:cNvCxnSpPr/>
      </xdr:nvCxnSpPr>
      <xdr:spPr>
        <a:xfrm flipV="1">
          <a:off x="403860" y="4979035"/>
          <a:ext cx="6724015" cy="311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327660</xdr:colOff>
      <xdr:row>22</xdr:row>
      <xdr:rowOff>163830</xdr:rowOff>
    </xdr:from>
    <xdr:to>
      <xdr:col>10</xdr:col>
      <xdr:colOff>260985</xdr:colOff>
      <xdr:row>22</xdr:row>
      <xdr:rowOff>180975</xdr:rowOff>
    </xdr:to>
    <xdr:cxnSp>
      <xdr:nvCxnSpPr>
        <xdr:cNvPr id="10" name="直接连接符 9"/>
        <xdr:cNvCxnSpPr/>
      </xdr:nvCxnSpPr>
      <xdr:spPr>
        <a:xfrm>
          <a:off x="327660" y="4617720"/>
          <a:ext cx="6791325" cy="171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31"/>
  <sheetViews>
    <sheetView tabSelected="1" view="pageBreakPreview" zoomScale="120" zoomScaleNormal="100" zoomScaleSheetLayoutView="120" workbookViewId="0">
      <selection activeCell="A3" sqref="A3:I3"/>
    </sheetView>
  </sheetViews>
  <sheetFormatPr defaultColWidth="9" defaultRowHeight="15.6"/>
  <cols>
    <col min="1" max="1" width="10" style="9" customWidth="1"/>
    <col min="2" max="2" width="10.2" style="9" customWidth="1"/>
    <col min="3" max="3" width="7.9" style="9" customWidth="1"/>
    <col min="4" max="4" width="8.9" style="9" customWidth="1"/>
    <col min="5" max="8" width="7.9" style="9" customWidth="1"/>
    <col min="9" max="9" width="10.4" style="9" customWidth="1"/>
    <col min="10" max="16384" width="9" style="9"/>
  </cols>
  <sheetData>
    <row r="1" ht="17.4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4"/>
      <c r="C3" s="14"/>
      <c r="D3" s="14"/>
      <c r="E3" s="14"/>
      <c r="F3" s="14"/>
      <c r="G3" s="14"/>
      <c r="H3" s="14"/>
      <c r="I3" s="14"/>
    </row>
    <row r="4" ht="31.95" customHeight="1" spans="1:9">
      <c r="A4" s="15" t="s">
        <v>3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7" t="s">
        <v>4</v>
      </c>
      <c r="B5" s="18"/>
      <c r="C5" s="18"/>
      <c r="D5" s="18"/>
      <c r="E5" s="18"/>
      <c r="F5" s="18"/>
      <c r="G5" s="18"/>
      <c r="H5" s="18"/>
      <c r="I5" s="18"/>
    </row>
    <row r="6" ht="24" customHeight="1" spans="1:9">
      <c r="A6" s="19" t="s">
        <v>5</v>
      </c>
      <c r="B6" s="20"/>
      <c r="C6" s="20"/>
      <c r="D6" s="21" t="s">
        <v>6</v>
      </c>
      <c r="E6" s="21"/>
      <c r="F6" s="21"/>
      <c r="G6" s="21"/>
      <c r="H6" s="21"/>
      <c r="I6" s="21"/>
    </row>
    <row r="7" ht="23.25" customHeight="1" spans="1:9">
      <c r="A7" s="22" t="s">
        <v>7</v>
      </c>
      <c r="B7" s="23" t="s">
        <v>8</v>
      </c>
      <c r="C7" s="23" t="s">
        <v>9</v>
      </c>
      <c r="D7" s="23"/>
      <c r="E7" s="23"/>
      <c r="F7" s="23"/>
      <c r="G7" s="23"/>
      <c r="H7" s="24"/>
      <c r="I7" s="66" t="s">
        <v>10</v>
      </c>
    </row>
    <row r="8" ht="21.9" customHeight="1" spans="1:9">
      <c r="A8" s="25"/>
      <c r="B8" s="26" t="s">
        <v>11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16</v>
      </c>
      <c r="H8" s="28"/>
      <c r="I8" s="67"/>
    </row>
    <row r="9" s="6" customFormat="1" ht="21.9" customHeight="1" spans="1:12">
      <c r="A9" s="29">
        <v>1</v>
      </c>
      <c r="B9" s="30" t="s">
        <v>17</v>
      </c>
      <c r="C9" s="31">
        <v>399.44</v>
      </c>
      <c r="D9" s="31">
        <v>399.44</v>
      </c>
      <c r="E9" s="31">
        <v>399.44</v>
      </c>
      <c r="F9" s="31">
        <v>399.44</v>
      </c>
      <c r="G9" s="31">
        <v>399.46</v>
      </c>
      <c r="H9" s="32">
        <f t="shared" ref="H9:H14" si="0">SUM(C9:G9)/5</f>
        <v>399.444</v>
      </c>
      <c r="I9" s="31">
        <f t="shared" ref="I9:I14" si="1">MAX(C9:G9)-MIN(C9:G9)</f>
        <v>0.0199999999999818</v>
      </c>
      <c r="K9" s="68"/>
      <c r="L9" s="69"/>
    </row>
    <row r="10" s="6" customFormat="1" ht="21.9" customHeight="1" spans="1:12">
      <c r="A10" s="29">
        <v>2</v>
      </c>
      <c r="B10" s="30" t="s">
        <v>18</v>
      </c>
      <c r="C10" s="31">
        <v>399.44</v>
      </c>
      <c r="D10" s="31">
        <v>399.44</v>
      </c>
      <c r="E10" s="31">
        <v>399.44</v>
      </c>
      <c r="F10" s="31">
        <v>399.46</v>
      </c>
      <c r="G10" s="31">
        <v>399.44</v>
      </c>
      <c r="H10" s="32">
        <f t="shared" si="0"/>
        <v>399.444</v>
      </c>
      <c r="I10" s="31">
        <f t="shared" si="1"/>
        <v>0.0199999999999818</v>
      </c>
      <c r="K10" s="68"/>
      <c r="L10" s="69"/>
    </row>
    <row r="11" s="6" customFormat="1" ht="21.9" customHeight="1" spans="1:12">
      <c r="A11" s="29">
        <v>3</v>
      </c>
      <c r="B11" s="30" t="s">
        <v>19</v>
      </c>
      <c r="C11" s="31">
        <v>399.46</v>
      </c>
      <c r="D11" s="31">
        <v>399.44</v>
      </c>
      <c r="E11" s="31">
        <v>399.44</v>
      </c>
      <c r="F11" s="31">
        <v>399.46</v>
      </c>
      <c r="G11" s="31">
        <v>399.44</v>
      </c>
      <c r="H11" s="32">
        <f t="shared" si="0"/>
        <v>399.448</v>
      </c>
      <c r="I11" s="31">
        <f t="shared" si="1"/>
        <v>0.0199999999999818</v>
      </c>
      <c r="K11" s="68"/>
      <c r="L11" s="69"/>
    </row>
    <row r="12" s="6" customFormat="1" ht="21.9" customHeight="1" spans="1:12">
      <c r="A12" s="29">
        <v>4</v>
      </c>
      <c r="B12" s="30" t="s">
        <v>20</v>
      </c>
      <c r="C12" s="31">
        <v>399.46</v>
      </c>
      <c r="D12" s="31">
        <v>399.44</v>
      </c>
      <c r="E12" s="31">
        <v>399.46</v>
      </c>
      <c r="F12" s="31">
        <v>399.44</v>
      </c>
      <c r="G12" s="31">
        <v>399.46</v>
      </c>
      <c r="H12" s="32">
        <f t="shared" si="0"/>
        <v>399.452</v>
      </c>
      <c r="I12" s="31">
        <f t="shared" si="1"/>
        <v>0.0199999999999818</v>
      </c>
      <c r="K12" s="68" t="s">
        <v>21</v>
      </c>
      <c r="L12" s="69" t="s">
        <v>22</v>
      </c>
    </row>
    <row r="13" s="6" customFormat="1" ht="21.9" customHeight="1" spans="1:12">
      <c r="A13" s="33">
        <v>5</v>
      </c>
      <c r="B13" s="30" t="s">
        <v>23</v>
      </c>
      <c r="C13" s="31">
        <v>399.44</v>
      </c>
      <c r="D13" s="31">
        <v>399.46</v>
      </c>
      <c r="E13" s="31">
        <v>399.46</v>
      </c>
      <c r="F13" s="31">
        <v>399.46</v>
      </c>
      <c r="G13" s="31">
        <v>399.46</v>
      </c>
      <c r="H13" s="32">
        <f t="shared" si="0"/>
        <v>399.456</v>
      </c>
      <c r="I13" s="31">
        <f t="shared" si="1"/>
        <v>0.0199999999999818</v>
      </c>
      <c r="K13" s="68"/>
      <c r="L13" s="69"/>
    </row>
    <row r="14" s="6" customFormat="1" ht="21.9" customHeight="1" spans="1:12">
      <c r="A14" s="33">
        <v>6</v>
      </c>
      <c r="B14" s="30" t="s">
        <v>24</v>
      </c>
      <c r="C14" s="31">
        <v>399.44</v>
      </c>
      <c r="D14" s="31">
        <v>399.46</v>
      </c>
      <c r="E14" s="31">
        <v>399.44</v>
      </c>
      <c r="F14" s="31">
        <v>399.46</v>
      </c>
      <c r="G14" s="31">
        <v>399.46</v>
      </c>
      <c r="H14" s="32">
        <f t="shared" si="0"/>
        <v>399.452</v>
      </c>
      <c r="I14" s="31">
        <f t="shared" si="1"/>
        <v>0.0199999999999818</v>
      </c>
      <c r="K14" s="68"/>
      <c r="L14" s="69"/>
    </row>
    <row r="15" s="6" customFormat="1" ht="21.9" customHeight="1" spans="1:12">
      <c r="A15" s="33">
        <v>7</v>
      </c>
      <c r="B15" s="30"/>
      <c r="C15" s="31"/>
      <c r="D15" s="31"/>
      <c r="E15" s="31"/>
      <c r="F15" s="31"/>
      <c r="G15" s="31"/>
      <c r="H15" s="32"/>
      <c r="I15" s="31"/>
      <c r="K15" s="68" t="s">
        <v>25</v>
      </c>
      <c r="L15" s="69"/>
    </row>
    <row r="16" s="6" customFormat="1" ht="21.9" customHeight="1" spans="1:12">
      <c r="A16" s="33">
        <v>8</v>
      </c>
      <c r="B16" s="30"/>
      <c r="C16" s="31"/>
      <c r="D16" s="31"/>
      <c r="E16" s="31"/>
      <c r="F16" s="31"/>
      <c r="G16" s="31"/>
      <c r="H16" s="32"/>
      <c r="I16" s="31"/>
      <c r="K16" s="68"/>
      <c r="L16" s="70"/>
    </row>
    <row r="17" s="6" customFormat="1" ht="21.9" customHeight="1" spans="1:12">
      <c r="A17" s="33">
        <v>9</v>
      </c>
      <c r="B17" s="30"/>
      <c r="C17" s="31"/>
      <c r="D17" s="31"/>
      <c r="E17" s="31"/>
      <c r="F17" s="31"/>
      <c r="G17" s="31"/>
      <c r="H17" s="32"/>
      <c r="I17" s="31"/>
      <c r="K17" s="68"/>
      <c r="L17" s="69"/>
    </row>
    <row r="18" s="6" customFormat="1" ht="21.9" customHeight="1" spans="1:12">
      <c r="A18" s="33">
        <v>10</v>
      </c>
      <c r="B18" s="30"/>
      <c r="C18" s="31"/>
      <c r="D18" s="31"/>
      <c r="E18" s="31"/>
      <c r="F18" s="31"/>
      <c r="G18" s="31"/>
      <c r="H18" s="32"/>
      <c r="I18" s="31"/>
      <c r="K18" s="68"/>
      <c r="L18" s="69"/>
    </row>
    <row r="19" s="6" customFormat="1" ht="21.9" customHeight="1" spans="1:9">
      <c r="A19" s="34"/>
      <c r="B19" s="35">
        <f>AVERAGE(H9:H18)</f>
        <v>399.449333333333</v>
      </c>
      <c r="C19" s="36"/>
      <c r="D19" s="36"/>
      <c r="E19" s="36"/>
      <c r="F19" s="37"/>
      <c r="G19" s="38">
        <f>AVERAGE(I9:I18)</f>
        <v>0.0199999999999818</v>
      </c>
      <c r="H19" s="39"/>
      <c r="I19" s="71"/>
    </row>
    <row r="20" s="6" customFormat="1" ht="29.25" customHeight="1" spans="1:9">
      <c r="A20" s="40" t="s">
        <v>26</v>
      </c>
      <c r="B20" s="41"/>
      <c r="C20" s="42" t="s">
        <v>27</v>
      </c>
      <c r="D20" s="43">
        <v>0.577</v>
      </c>
      <c r="E20" s="42" t="s">
        <v>28</v>
      </c>
      <c r="F20" s="43">
        <v>2.115</v>
      </c>
      <c r="G20" s="42" t="s">
        <v>29</v>
      </c>
      <c r="H20" s="43">
        <v>0</v>
      </c>
      <c r="I20" s="72"/>
    </row>
    <row r="21" ht="18" spans="1:9">
      <c r="A21" s="44"/>
      <c r="B21" s="45" t="s">
        <v>30</v>
      </c>
      <c r="C21" s="46"/>
      <c r="D21" s="6"/>
      <c r="E21" s="6"/>
      <c r="F21" s="6"/>
      <c r="G21" s="6"/>
      <c r="H21" s="6"/>
      <c r="I21" s="6"/>
    </row>
    <row r="22" ht="23.25" customHeight="1" spans="1:9">
      <c r="A22" s="47" t="s">
        <v>31</v>
      </c>
      <c r="B22" s="48" t="s">
        <v>32</v>
      </c>
      <c r="C22" s="49"/>
      <c r="D22" s="50">
        <f>SUM(B19)</f>
        <v>399.449333333333</v>
      </c>
      <c r="E22" s="51" t="s">
        <v>33</v>
      </c>
      <c r="F22" s="6"/>
      <c r="G22" s="6"/>
      <c r="H22" s="6"/>
      <c r="I22" s="6"/>
    </row>
    <row r="23" ht="36.75" customHeight="1" spans="1:9">
      <c r="A23" s="47" t="s">
        <v>34</v>
      </c>
      <c r="B23" s="48" t="s">
        <v>35</v>
      </c>
      <c r="C23" s="49"/>
      <c r="D23" s="52">
        <f>SUM(D22+D20*G19)</f>
        <v>399.460873333333</v>
      </c>
      <c r="E23" s="51" t="s">
        <v>33</v>
      </c>
      <c r="F23" s="53"/>
      <c r="G23" s="53"/>
      <c r="H23" s="54"/>
      <c r="I23" s="54"/>
    </row>
    <row r="24" ht="27" customHeight="1" spans="1:9">
      <c r="A24" s="47" t="s">
        <v>36</v>
      </c>
      <c r="B24" s="48" t="s">
        <v>37</v>
      </c>
      <c r="D24" s="52">
        <f>SUM(B19-D20*G19)</f>
        <v>399.437793333333</v>
      </c>
      <c r="E24" s="51" t="s">
        <v>33</v>
      </c>
      <c r="F24" s="55"/>
      <c r="G24" s="55"/>
      <c r="H24" s="55"/>
      <c r="I24" s="6"/>
    </row>
    <row r="25" ht="18" spans="1:9">
      <c r="A25" s="56" t="s">
        <v>10</v>
      </c>
      <c r="B25" s="57" t="s">
        <v>30</v>
      </c>
      <c r="D25" s="50"/>
      <c r="E25" s="6"/>
      <c r="F25" s="6"/>
      <c r="G25" s="6"/>
      <c r="H25" s="6"/>
      <c r="I25" s="6"/>
    </row>
    <row r="26" ht="25.5" customHeight="1" spans="1:9">
      <c r="A26" s="58" t="s">
        <v>38</v>
      </c>
      <c r="B26" s="59" t="s">
        <v>39</v>
      </c>
      <c r="D26" s="50">
        <f>SUM(G19)</f>
        <v>0.0199999999999818</v>
      </c>
      <c r="E26" s="51" t="s">
        <v>33</v>
      </c>
      <c r="F26" s="6"/>
      <c r="G26" s="6"/>
      <c r="H26" s="6"/>
      <c r="I26" s="6"/>
    </row>
    <row r="27" ht="30.75" customHeight="1" spans="1:9">
      <c r="A27" s="47" t="s">
        <v>34</v>
      </c>
      <c r="B27" s="48" t="s">
        <v>35</v>
      </c>
      <c r="D27" s="50">
        <f>SUM(F20*G19)</f>
        <v>0.0422999999999615</v>
      </c>
      <c r="E27" s="51" t="s">
        <v>33</v>
      </c>
      <c r="F27" s="60"/>
      <c r="G27" s="6"/>
      <c r="H27" s="54"/>
      <c r="I27" s="54"/>
    </row>
    <row r="28" ht="29.25" customHeight="1" spans="1:9">
      <c r="A28" s="47" t="s">
        <v>36</v>
      </c>
      <c r="B28" s="48" t="s">
        <v>37</v>
      </c>
      <c r="D28" s="52">
        <f>SUM(H20*G19)</f>
        <v>0</v>
      </c>
      <c r="E28" s="51" t="s">
        <v>33</v>
      </c>
      <c r="F28" s="6"/>
      <c r="G28" s="6"/>
      <c r="H28" s="54"/>
      <c r="I28" s="54"/>
    </row>
    <row r="29" spans="1:9">
      <c r="A29" s="61" t="s">
        <v>40</v>
      </c>
      <c r="B29" s="62"/>
      <c r="C29" s="62"/>
      <c r="D29" s="62"/>
      <c r="E29" s="62"/>
      <c r="F29" s="62"/>
      <c r="G29" s="62"/>
      <c r="H29" s="62"/>
      <c r="I29" s="62"/>
    </row>
    <row r="30" ht="28.95" customHeight="1" spans="1:9">
      <c r="A30" s="63" t="s">
        <v>41</v>
      </c>
      <c r="B30" s="64"/>
      <c r="C30" s="64"/>
      <c r="D30" s="64"/>
      <c r="E30" s="64"/>
      <c r="F30" s="64"/>
      <c r="G30" s="64"/>
      <c r="H30" s="64"/>
      <c r="I30" s="64"/>
    </row>
    <row r="31" ht="23.25" customHeight="1" spans="2:9">
      <c r="B31" s="65" t="s">
        <v>42</v>
      </c>
      <c r="C31" s="65"/>
      <c r="D31" s="65"/>
      <c r="E31" s="65"/>
      <c r="F31" s="65"/>
      <c r="G31" s="65"/>
      <c r="H31" s="65"/>
      <c r="I31" s="65"/>
    </row>
  </sheetData>
  <mergeCells count="18">
    <mergeCell ref="A1:I1"/>
    <mergeCell ref="A2:I2"/>
    <mergeCell ref="A3:I3"/>
    <mergeCell ref="A4:I4"/>
    <mergeCell ref="A5:I5"/>
    <mergeCell ref="D6:I6"/>
    <mergeCell ref="C7:G7"/>
    <mergeCell ref="A20:B20"/>
    <mergeCell ref="B21:C21"/>
    <mergeCell ref="H23:I23"/>
    <mergeCell ref="H27:I27"/>
    <mergeCell ref="H28:I28"/>
    <mergeCell ref="A29:I29"/>
    <mergeCell ref="A30:I30"/>
    <mergeCell ref="B31:I31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scale="97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213360</xdr:colOff>
                <xdr:row>6</xdr:row>
                <xdr:rowOff>83820</xdr:rowOff>
              </from>
              <to>
                <xdr:col>7</xdr:col>
                <xdr:colOff>449580</xdr:colOff>
                <xdr:row>7</xdr:row>
                <xdr:rowOff>106680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18</xdr:row>
                <xdr:rowOff>0</xdr:rowOff>
              </from>
              <to>
                <xdr:col>0</xdr:col>
                <xdr:colOff>731520</xdr:colOff>
                <xdr:row>19</xdr:row>
                <xdr:rowOff>22860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121920</xdr:colOff>
                <xdr:row>21</xdr:row>
                <xdr:rowOff>30480</xdr:rowOff>
              </from>
              <to>
                <xdr:col>2</xdr:col>
                <xdr:colOff>388620</xdr:colOff>
                <xdr:row>22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68580</xdr:colOff>
                <xdr:row>22</xdr:row>
                <xdr:rowOff>106680</xdr:rowOff>
              </from>
              <to>
                <xdr:col>3</xdr:col>
                <xdr:colOff>30480</xdr:colOff>
                <xdr:row>23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68580</xdr:colOff>
                <xdr:row>23</xdr:row>
                <xdr:rowOff>45720</xdr:rowOff>
              </from>
              <to>
                <xdr:col>3</xdr:col>
                <xdr:colOff>30480</xdr:colOff>
                <xdr:row>24</xdr:row>
                <xdr:rowOff>7620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26</xdr:row>
                <xdr:rowOff>114300</xdr:rowOff>
              </from>
              <to>
                <xdr:col>2</xdr:col>
                <xdr:colOff>426720</xdr:colOff>
                <xdr:row>27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20</xdr:row>
                <xdr:rowOff>99060</xdr:rowOff>
              </from>
              <to>
                <xdr:col>0</xdr:col>
                <xdr:colOff>685800</xdr:colOff>
                <xdr:row>20</xdr:row>
                <xdr:rowOff>228600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45720</xdr:colOff>
                <xdr:row>27</xdr:row>
                <xdr:rowOff>68580</xdr:rowOff>
              </from>
              <to>
                <xdr:col>2</xdr:col>
                <xdr:colOff>563880</xdr:colOff>
                <xdr:row>27</xdr:row>
                <xdr:rowOff>365760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view="pageBreakPreview" zoomScale="90" zoomScaleNormal="100" zoomScaleSheetLayoutView="90" workbookViewId="0">
      <selection activeCell="A2" sqref="A2:K3"/>
    </sheetView>
  </sheetViews>
  <sheetFormatPr defaultColWidth="9" defaultRowHeight="15.6"/>
  <cols>
    <col min="12" max="12" width="12" customWidth="1"/>
  </cols>
  <sheetData>
    <row r="1" spans="2:2">
      <c r="B1" t="s">
        <v>43</v>
      </c>
    </row>
    <row r="2" spans="1:11">
      <c r="A2" s="1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.1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6" spans="12:12">
      <c r="L6" s="3" t="s">
        <v>45</v>
      </c>
    </row>
    <row r="10" spans="12:12">
      <c r="L10" s="4"/>
    </row>
    <row r="11" spans="12:12">
      <c r="L11" s="5" t="s">
        <v>46</v>
      </c>
    </row>
    <row r="14" spans="12:12">
      <c r="L14" s="5" t="s">
        <v>47</v>
      </c>
    </row>
    <row r="15" spans="12:12">
      <c r="L15" s="6"/>
    </row>
    <row r="20" spans="12:12">
      <c r="L20" s="6"/>
    </row>
    <row r="21" spans="12:12">
      <c r="L21" s="3" t="s">
        <v>48</v>
      </c>
    </row>
    <row r="23" spans="12:12">
      <c r="L23" s="7" t="s">
        <v>49</v>
      </c>
    </row>
    <row r="24" spans="12:12">
      <c r="L24" s="8"/>
    </row>
    <row r="25" spans="12:12">
      <c r="L25" s="7" t="s">
        <v>50</v>
      </c>
    </row>
    <row r="30" spans="12:12">
      <c r="L30" s="9"/>
    </row>
    <row r="32" ht="8.1" customHeight="1"/>
  </sheetData>
  <mergeCells count="2">
    <mergeCell ref="L23:L24"/>
    <mergeCell ref="A2:K3"/>
  </mergeCells>
  <pageMargins left="0.75" right="0.75" top="1" bottom="1" header="0.511805555555556" footer="0.511805555555556"/>
  <pageSetup paperSize="9" scale="9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梅花</cp:lastModifiedBy>
  <dcterms:created xsi:type="dcterms:W3CDTF">1996-12-17T01:32:00Z</dcterms:created>
  <cp:lastPrinted>2018-01-06T08:00:00Z</cp:lastPrinted>
  <dcterms:modified xsi:type="dcterms:W3CDTF">2019-11-15T01:01:30Z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