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<sst xmlns="http://schemas.openxmlformats.org/spreadsheetml/2006/main" count="59" uniqueCount="53">
  <si>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</si>
  <si>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封隔器总装水压密封试验测量过程监视统计记录表</t>
  </si>
  <si>
    <t xml:space="preserve">测量过程名称：封隔器总装水压密封试验 </t>
  </si>
  <si>
    <t>被测参数：压力值         测量值：15MPa     允差范围：+1MPa</t>
  </si>
  <si>
    <t xml:space="preserve">测量仪器： 压力试验机（压力表)       测量范围：（0～25）MPa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</si>
  <si>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</si>
  <si>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0-25MPa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</si>
  <si>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</si>
  <si>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</si>
  <si>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</si>
  <si>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</si>
  <si>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</si>
  <si>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</si>
  <si>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</si>
  <si>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</si>
  <si>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</si>
  <si>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</si>
  <si>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2021.4.8</t>
  </si>
  <si>
    <t>2021.4.17</t>
  </si>
  <si>
    <t>2021.4.27</t>
  </si>
  <si>
    <t>2021.5.6</t>
  </si>
  <si>
    <t>2021.5.15</t>
  </si>
  <si>
    <t>2021.5.24</t>
  </si>
  <si>
    <t>2021.6.3</t>
  </si>
  <si>
    <t>2021.6.12</t>
  </si>
  <si>
    <t>2021.6.21</t>
  </si>
  <si>
    <t>2021.7.9</t>
  </si>
  <si>
    <t>2021.7.19</t>
  </si>
  <si>
    <t>2021.7.30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</si>
  <si>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</si>
  <si>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</si>
  <si>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</si>
  <si>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</si>
  <si>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</si>
  <si>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</si>
  <si>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</si>
  <si>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</si>
  <si>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</si>
  <si>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</si>
  <si>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</si>
  <si>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</si>
  <si>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</si>
  <si>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</si>
  <si>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均值、极差控制图状态正常，产品封隔器总装水压密封升压测量过程中未出现非正常变异，能满足生产工艺要求。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</si>
  <si>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2021.7.30</t>
    </r>
  </si>
  <si>
    <t>附录E  封隔器总装水压密封试验测量过程控制图</t>
  </si>
  <si>
    <t>UCL=15.17</t>
  </si>
  <si>
    <t>CL=15.10</t>
  </si>
  <si>
    <t>LCL=3.09</t>
  </si>
  <si>
    <t>LCL=15.03</t>
  </si>
  <si>
    <t>UCL=0.26</t>
  </si>
  <si>
    <t>CL=0.12</t>
  </si>
  <si>
    <t>LCL=0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</si>
</sst>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00_ "/>
    <numFmt numFmtId="178" formatCode="0.00_ "/>
    <numFmt numFmtId="179" formatCode="0.00_);[Red]\(0.00\)"/>
  </numFmts>
  <fonts count="38"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3" borderId="14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34" fillId="32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justify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176" fontId="11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8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179" fontId="0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wrapText="1"/>
    </xf>
    <xf numFmtId="176" fontId="11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6004372742824"/>
          <c:y val="0.226696654885581"/>
          <c:w val="0.900398850428384"/>
          <c:h val="0.6130801916144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15.07</c:v>
                </c:pt>
                <c:pt idx="1">
                  <c:v>15.086</c:v>
                </c:pt>
                <c:pt idx="2">
                  <c:v>15.098</c:v>
                </c:pt>
                <c:pt idx="3">
                  <c:v>15.108</c:v>
                </c:pt>
                <c:pt idx="4">
                  <c:v>15.112</c:v>
                </c:pt>
                <c:pt idx="5">
                  <c:v>15.094</c:v>
                </c:pt>
                <c:pt idx="6">
                  <c:v>15.118</c:v>
                </c:pt>
                <c:pt idx="7">
                  <c:v>15.136</c:v>
                </c:pt>
                <c:pt idx="8">
                  <c:v>15.092</c:v>
                </c:pt>
                <c:pt idx="9">
                  <c:v>15.104</c:v>
                </c:pt>
                <c:pt idx="10">
                  <c:v>15.094</c:v>
                </c:pt>
                <c:pt idx="11">
                  <c:v>15.102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011072"/>
        <c:axId val="83012608"/>
      </c:lineChart>
      <c:catAx>
        <c:axId val="8301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3012608"/>
        <c:crosses val="autoZero"/>
        <c:auto val="1"/>
        <c:lblAlgn val="ctr"/>
        <c:lblOffset val="100"/>
        <c:noMultiLvlLbl val="0"/>
      </c:catAx>
      <c:valAx>
        <c:axId val="8301260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3011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575347245268"/>
          <c:y val="0.264856187854078"/>
          <c:w val="0.908385434435254"/>
          <c:h val="0.575428432578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0.0499999999999989</c:v>
                </c:pt>
                <c:pt idx="1">
                  <c:v>0.16</c:v>
                </c:pt>
                <c:pt idx="2">
                  <c:v>0.17</c:v>
                </c:pt>
                <c:pt idx="3">
                  <c:v>0.139999999999999</c:v>
                </c:pt>
                <c:pt idx="4">
                  <c:v>0.119999999999999</c:v>
                </c:pt>
                <c:pt idx="5">
                  <c:v>0.129999999999999</c:v>
                </c:pt>
                <c:pt idx="6">
                  <c:v>0.149999999999999</c:v>
                </c:pt>
                <c:pt idx="7">
                  <c:v>0.0400000000000009</c:v>
                </c:pt>
                <c:pt idx="8">
                  <c:v>0.119999999999999</c:v>
                </c:pt>
                <c:pt idx="9">
                  <c:v>0.139999999999999</c:v>
                </c:pt>
                <c:pt idx="10">
                  <c:v>0.129999999999999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499264"/>
        <c:axId val="83529728"/>
      </c:lineChart>
      <c:catAx>
        <c:axId val="83499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3529728"/>
        <c:crosses val="autoZero"/>
        <c:auto val="1"/>
        <c:lblAlgn val="ctr"/>
        <c:lblOffset val="100"/>
        <c:noMultiLvlLbl val="0"/>
      </c:catAx>
      <c:valAx>
        <c:axId val="8352972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3499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38550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19250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5059680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370205</xdr:colOff>
      <xdr:row>24</xdr:row>
      <xdr:rowOff>0</xdr:rowOff>
    </xdr:from>
    <xdr:to>
      <xdr:col>1</xdr:col>
      <xdr:colOff>0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370205" y="6784340"/>
          <a:ext cx="391795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724025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152400</xdr:rowOff>
    </xdr:from>
    <xdr:to>
      <xdr:col>3</xdr:col>
      <xdr:colOff>38100</xdr:colOff>
      <xdr:row>29</xdr:row>
      <xdr:rowOff>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638300" y="8358505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638300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600200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762000</xdr:colOff>
      <xdr:row>26</xdr:row>
      <xdr:rowOff>142875</xdr:rowOff>
    </xdr:from>
    <xdr:to>
      <xdr:col>0</xdr:col>
      <xdr:colOff>762000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762000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609725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4</xdr:col>
      <xdr:colOff>328295</xdr:colOff>
      <xdr:row>36</xdr:row>
      <xdr:rowOff>426085</xdr:rowOff>
    </xdr:from>
    <xdr:to>
      <xdr:col>5</xdr:col>
      <xdr:colOff>182245</xdr:colOff>
      <xdr:row>36</xdr:row>
      <xdr:rowOff>615950</xdr:rowOff>
    </xdr:to>
    <xdr:pic>
      <xdr:nvPicPr>
        <xdr:cNvPr id="12" name="图片 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071495" y="12232640"/>
          <a:ext cx="454025" cy="189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140804</xdr:rowOff>
    </xdr:from>
    <xdr:to>
      <xdr:col>11</xdr:col>
      <xdr:colOff>248478</xdr:colOff>
      <xdr:row>19</xdr:row>
      <xdr:rowOff>87110</xdr:rowOff>
    </xdr:to>
    <xdr:graphicFrame>
      <xdr:nvGraphicFramePr>
        <xdr:cNvPr id="19" name="图表 18"/>
        <xdr:cNvGraphicFramePr/>
      </xdr:nvGraphicFramePr>
      <xdr:xfrm>
        <a:off x="0" y="464185"/>
        <a:ext cx="7744460" cy="2609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132522</xdr:rowOff>
    </xdr:from>
    <xdr:to>
      <xdr:col>11</xdr:col>
      <xdr:colOff>231912</xdr:colOff>
      <xdr:row>36</xdr:row>
      <xdr:rowOff>111957</xdr:rowOff>
    </xdr:to>
    <xdr:graphicFrame>
      <xdr:nvGraphicFramePr>
        <xdr:cNvPr id="20" name="图表 19"/>
        <xdr:cNvGraphicFramePr/>
      </xdr:nvGraphicFramePr>
      <xdr:xfrm>
        <a:off x="0" y="3119120"/>
        <a:ext cx="7727950" cy="263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8</xdr:row>
      <xdr:rowOff>123825</xdr:rowOff>
    </xdr:from>
    <xdr:to>
      <xdr:col>11</xdr:col>
      <xdr:colOff>96906</xdr:colOff>
      <xdr:row>8</xdr:row>
      <xdr:rowOff>125413</xdr:rowOff>
    </xdr:to>
    <xdr:cxnSp>
      <xdr:nvCxnSpPr>
        <xdr:cNvPr id="25" name="直接连接符 24"/>
        <xdr:cNvCxnSpPr/>
      </xdr:nvCxnSpPr>
      <xdr:spPr>
        <a:xfrm>
          <a:off x="742950" y="1581150"/>
          <a:ext cx="684974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646045</xdr:colOff>
      <xdr:row>3</xdr:row>
      <xdr:rowOff>182217</xdr:rowOff>
    </xdr:from>
    <xdr:to>
      <xdr:col>11</xdr:col>
      <xdr:colOff>1</xdr:colOff>
      <xdr:row>3</xdr:row>
      <xdr:rowOff>183805</xdr:rowOff>
    </xdr:to>
    <xdr:cxnSp>
      <xdr:nvCxnSpPr>
        <xdr:cNvPr id="26" name="直接连接符 25"/>
        <xdr:cNvCxnSpPr/>
      </xdr:nvCxnSpPr>
      <xdr:spPr>
        <a:xfrm>
          <a:off x="645795" y="867410"/>
          <a:ext cx="6850380" cy="190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530088</xdr:colOff>
      <xdr:row>34</xdr:row>
      <xdr:rowOff>215348</xdr:rowOff>
    </xdr:from>
    <xdr:to>
      <xdr:col>10</xdr:col>
      <xdr:colOff>637761</xdr:colOff>
      <xdr:row>34</xdr:row>
      <xdr:rowOff>216936</xdr:rowOff>
    </xdr:to>
    <xdr:cxnSp>
      <xdr:nvCxnSpPr>
        <xdr:cNvPr id="29" name="直接连接符 28"/>
        <xdr:cNvCxnSpPr/>
      </xdr:nvCxnSpPr>
      <xdr:spPr>
        <a:xfrm>
          <a:off x="529590" y="5339715"/>
          <a:ext cx="6851650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654328</xdr:colOff>
      <xdr:row>17</xdr:row>
      <xdr:rowOff>132522</xdr:rowOff>
    </xdr:from>
    <xdr:to>
      <xdr:col>11</xdr:col>
      <xdr:colOff>8284</xdr:colOff>
      <xdr:row>17</xdr:row>
      <xdr:rowOff>134110</xdr:rowOff>
    </xdr:to>
    <xdr:cxnSp>
      <xdr:nvCxnSpPr>
        <xdr:cNvPr id="30" name="直接连接符 29"/>
        <xdr:cNvCxnSpPr/>
      </xdr:nvCxnSpPr>
      <xdr:spPr>
        <a:xfrm>
          <a:off x="654050" y="2757170"/>
          <a:ext cx="6850380" cy="190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570865</xdr:colOff>
      <xdr:row>30</xdr:row>
      <xdr:rowOff>48895</xdr:rowOff>
    </xdr:from>
    <xdr:to>
      <xdr:col>10</xdr:col>
      <xdr:colOff>678538</xdr:colOff>
      <xdr:row>30</xdr:row>
      <xdr:rowOff>50483</xdr:rowOff>
    </xdr:to>
    <xdr:cxnSp>
      <xdr:nvCxnSpPr>
        <xdr:cNvPr id="31" name="直接连接符 30"/>
        <xdr:cNvCxnSpPr/>
      </xdr:nvCxnSpPr>
      <xdr:spPr>
        <a:xfrm>
          <a:off x="570865" y="4337050"/>
          <a:ext cx="685101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604632</xdr:colOff>
      <xdr:row>24</xdr:row>
      <xdr:rowOff>207064</xdr:rowOff>
    </xdr:from>
    <xdr:to>
      <xdr:col>10</xdr:col>
      <xdr:colOff>712305</xdr:colOff>
      <xdr:row>24</xdr:row>
      <xdr:rowOff>208652</xdr:rowOff>
    </xdr:to>
    <xdr:cxnSp>
      <xdr:nvCxnSpPr>
        <xdr:cNvPr id="32" name="直接连接符 31"/>
        <xdr:cNvCxnSpPr/>
      </xdr:nvCxnSpPr>
      <xdr:spPr>
        <a:xfrm>
          <a:off x="604520" y="3573145"/>
          <a:ext cx="685101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0.4301</cdr:x>
      <cdr:y>0.02862</cdr:y>
    </cdr:from>
    <cdr:to>
      <cdr:x>0.58271</cdr:x>
      <cdr:y>0.18123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337891" y="74543"/>
          <a:ext cx="1184414" cy="397565"/>
        </a:xfrm>
        <a:prstGeom xmlns:a="http://schemas.openxmlformats.org/drawingml/2006/main" prst="rect">
          <a:avLst/>
        </a:prstGeom>
        <a:solidFill>
          <a:schemeClr val="bg1"/>
        </a:solidFill>
        <a:ln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/>
        <a:lstStyle/>
        <a:p>
          <a:r>
            <a:rPr lang="zh-CN" altLang="en-US" sz="1400" b="1">
              <a:solidFill>
                <a:sysClr val="windowText" lastClr="000000"/>
              </a:solidFill>
            </a:rPr>
            <a:t>均值控制图</a:t>
          </a:r>
          <a:endParaRPr lang="zh-CN" sz="1400" b="1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0.42888</cdr:x>
      <cdr:y>0.03169</cdr:y>
    </cdr:from>
    <cdr:to>
      <cdr:x>0.59251</cdr:x>
      <cdr:y>0.20284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321326" y="82826"/>
          <a:ext cx="1267240" cy="447260"/>
        </a:xfrm>
        <a:prstGeom xmlns:a="http://schemas.openxmlformats.org/drawingml/2006/main" prst="rect">
          <a:avLst/>
        </a:prstGeom>
        <a:solidFill>
          <a:schemeClr val="bg1"/>
        </a:solidFill>
        <a:ln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/>
        <a:lstStyle/>
        <a:p>
          <a:r>
            <a:rPr lang="zh-CN" altLang="en-US" sz="1400" b="1">
              <a:solidFill>
                <a:sysClr val="windowText" lastClr="000000"/>
              </a:solidFill>
            </a:rPr>
            <a:t>极差控制图</a:t>
          </a:r>
          <a:endParaRPr lang="zh-CN" sz="14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="110" zoomScaleNormal="121" zoomScaleSheetLayoutView="110" topLeftCell="A21" workbookViewId="0">
      <selection activeCell="E20" sqref="E20"/>
    </sheetView>
  </sheetViews>
  <sheetFormatPr defaultColWidth="9" defaultRowHeight="14.25"/>
  <cols>
    <col min="1" max="1" width="10"/>
    <col min="2" max="2" width="10.25" customWidth="1"/>
    <col min="3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ht="20.25" spans="1:1">
      <c r="A1" s="7" t="s">
        <v>0</v>
      </c>
    </row>
    <row r="2" ht="2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customHeight="1" spans="1:9">
      <c r="A3" s="10"/>
      <c r="B3" s="11"/>
      <c r="C3" s="11"/>
      <c r="D3" s="11"/>
      <c r="E3" s="11"/>
      <c r="F3" s="12"/>
      <c r="G3" s="13"/>
      <c r="H3" s="13"/>
      <c r="I3" s="11"/>
    </row>
    <row r="4" ht="24" customHeight="1" spans="1:9">
      <c r="A4" s="14" t="s">
        <v>2</v>
      </c>
      <c r="B4" s="15"/>
      <c r="C4" s="15"/>
      <c r="D4" s="15"/>
      <c r="E4" s="15"/>
      <c r="F4" s="15"/>
      <c r="G4" s="15"/>
      <c r="H4" s="15"/>
      <c r="I4" s="15"/>
    </row>
    <row r="5" ht="24" customHeight="1" spans="1:9">
      <c r="A5" s="15" t="s">
        <v>3</v>
      </c>
      <c r="B5" s="15"/>
      <c r="C5" s="15"/>
      <c r="D5" s="15"/>
      <c r="E5" s="15"/>
      <c r="F5" s="15"/>
      <c r="G5" s="15"/>
      <c r="H5" s="15"/>
      <c r="I5" s="15"/>
    </row>
    <row r="6" ht="24" customHeight="1" spans="1:9">
      <c r="A6" s="15" t="s">
        <v>4</v>
      </c>
      <c r="B6" s="15"/>
      <c r="C6" s="15"/>
      <c r="D6" s="15"/>
      <c r="E6" s="15"/>
      <c r="F6" s="15"/>
      <c r="G6" s="15"/>
      <c r="H6" s="15"/>
      <c r="I6" s="15"/>
    </row>
    <row r="7" ht="32.25" customHeight="1" spans="1:9">
      <c r="A7" s="16" t="s">
        <v>5</v>
      </c>
      <c r="B7" s="16"/>
      <c r="C7" s="16"/>
      <c r="D7" s="16" t="s">
        <v>6</v>
      </c>
      <c r="E7" s="16"/>
      <c r="F7" s="16"/>
      <c r="G7" s="16"/>
      <c r="H7" s="15"/>
      <c r="I7" s="15"/>
    </row>
    <row r="8" ht="23.25" customHeight="1" spans="1:9">
      <c r="A8" s="17" t="s">
        <v>7</v>
      </c>
      <c r="B8" s="18" t="s">
        <v>8</v>
      </c>
      <c r="C8" s="18" t="s">
        <v>9</v>
      </c>
      <c r="D8" s="18"/>
      <c r="E8" s="18"/>
      <c r="F8" s="18"/>
      <c r="G8" s="18"/>
      <c r="H8" s="19"/>
      <c r="I8" s="58" t="s">
        <v>10</v>
      </c>
    </row>
    <row r="9" ht="21.95" customHeight="1" spans="1:9">
      <c r="A9" s="20"/>
      <c r="B9" s="21" t="s">
        <v>11</v>
      </c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3"/>
      <c r="I9" s="59"/>
    </row>
    <row r="10" ht="21.95" customHeight="1" spans="1:9">
      <c r="A10" s="24">
        <v>1</v>
      </c>
      <c r="B10" s="25" t="s">
        <v>17</v>
      </c>
      <c r="C10" s="26">
        <v>15.1</v>
      </c>
      <c r="D10" s="26">
        <v>15.06</v>
      </c>
      <c r="E10" s="26">
        <v>15.05</v>
      </c>
      <c r="F10" s="26">
        <v>15.06</v>
      </c>
      <c r="G10" s="26">
        <v>15.08</v>
      </c>
      <c r="H10" s="27">
        <f t="shared" ref="H10:H21" si="0">SUM(C10:G10)/5</f>
        <v>15.07</v>
      </c>
      <c r="I10" s="26">
        <f t="shared" ref="I10:I21" si="1">MAX(C10:G10)-MIN(C10:G10)</f>
        <v>0.0499999999999989</v>
      </c>
    </row>
    <row r="11" ht="21.95" customHeight="1" spans="1:9">
      <c r="A11" s="24">
        <v>2</v>
      </c>
      <c r="B11" s="25" t="s">
        <v>18</v>
      </c>
      <c r="C11" s="26">
        <v>15.2</v>
      </c>
      <c r="D11" s="26">
        <v>15.08</v>
      </c>
      <c r="E11" s="26">
        <v>15.06</v>
      </c>
      <c r="F11" s="26">
        <v>15.04</v>
      </c>
      <c r="G11" s="26">
        <v>15.05</v>
      </c>
      <c r="H11" s="27">
        <f t="shared" si="0"/>
        <v>15.086</v>
      </c>
      <c r="I11" s="26">
        <f t="shared" si="1"/>
        <v>0.16</v>
      </c>
    </row>
    <row r="12" ht="21.95" customHeight="1" spans="1:9">
      <c r="A12" s="24">
        <v>3</v>
      </c>
      <c r="B12" s="25" t="s">
        <v>19</v>
      </c>
      <c r="C12" s="26">
        <v>15.06</v>
      </c>
      <c r="D12" s="26">
        <v>15.05</v>
      </c>
      <c r="E12" s="26">
        <v>15.1</v>
      </c>
      <c r="F12" s="26">
        <v>15.22</v>
      </c>
      <c r="G12" s="26">
        <v>15.06</v>
      </c>
      <c r="H12" s="27">
        <f t="shared" si="0"/>
        <v>15.098</v>
      </c>
      <c r="I12" s="26">
        <f t="shared" si="1"/>
        <v>0.17</v>
      </c>
    </row>
    <row r="13" ht="21.95" customHeight="1" spans="1:9">
      <c r="A13" s="24">
        <v>4</v>
      </c>
      <c r="B13" s="25" t="s">
        <v>20</v>
      </c>
      <c r="C13" s="26">
        <v>15.2</v>
      </c>
      <c r="D13" s="26">
        <v>15.1</v>
      </c>
      <c r="E13" s="26">
        <v>15.06</v>
      </c>
      <c r="F13" s="26">
        <v>15.08</v>
      </c>
      <c r="G13" s="26">
        <v>15.1</v>
      </c>
      <c r="H13" s="27">
        <f t="shared" si="0"/>
        <v>15.108</v>
      </c>
      <c r="I13" s="26">
        <f t="shared" si="1"/>
        <v>0.139999999999999</v>
      </c>
    </row>
    <row r="14" ht="21.95" customHeight="1" spans="1:9">
      <c r="A14" s="24">
        <v>5</v>
      </c>
      <c r="B14" s="25" t="s">
        <v>21</v>
      </c>
      <c r="C14" s="26">
        <v>15.1</v>
      </c>
      <c r="D14" s="26">
        <v>15.2</v>
      </c>
      <c r="E14" s="26">
        <v>15.08</v>
      </c>
      <c r="F14" s="26">
        <v>15.08</v>
      </c>
      <c r="G14" s="26">
        <v>15.1</v>
      </c>
      <c r="H14" s="27">
        <f t="shared" si="0"/>
        <v>15.112</v>
      </c>
      <c r="I14" s="26">
        <f t="shared" si="1"/>
        <v>0.119999999999999</v>
      </c>
    </row>
    <row r="15" ht="21.95" customHeight="1" spans="1:9">
      <c r="A15" s="24">
        <v>6</v>
      </c>
      <c r="B15" s="25" t="s">
        <v>22</v>
      </c>
      <c r="C15" s="26">
        <v>15.18</v>
      </c>
      <c r="D15" s="26">
        <v>15.1</v>
      </c>
      <c r="E15" s="26">
        <v>15.06</v>
      </c>
      <c r="F15" s="26">
        <v>15.08</v>
      </c>
      <c r="G15" s="26">
        <v>15.05</v>
      </c>
      <c r="H15" s="27">
        <f t="shared" si="0"/>
        <v>15.094</v>
      </c>
      <c r="I15" s="26">
        <f t="shared" si="1"/>
        <v>0.129999999999999</v>
      </c>
    </row>
    <row r="16" ht="21.95" customHeight="1" spans="1:9">
      <c r="A16" s="24">
        <v>7</v>
      </c>
      <c r="B16" s="25" t="s">
        <v>23</v>
      </c>
      <c r="C16" s="26">
        <v>15.2</v>
      </c>
      <c r="D16" s="26">
        <v>15.1</v>
      </c>
      <c r="E16" s="26">
        <v>15.06</v>
      </c>
      <c r="F16" s="26">
        <v>15.18</v>
      </c>
      <c r="G16" s="26">
        <v>15.05</v>
      </c>
      <c r="H16" s="27">
        <f t="shared" si="0"/>
        <v>15.118</v>
      </c>
      <c r="I16" s="26">
        <f t="shared" si="1"/>
        <v>0.149999999999999</v>
      </c>
    </row>
    <row r="17" ht="21.95" customHeight="1" spans="1:9">
      <c r="A17" s="24">
        <v>8</v>
      </c>
      <c r="B17" s="25" t="s">
        <v>24</v>
      </c>
      <c r="C17" s="26">
        <v>15.16</v>
      </c>
      <c r="D17" s="26">
        <v>15.14</v>
      </c>
      <c r="E17" s="26">
        <v>15.12</v>
      </c>
      <c r="F17" s="26">
        <v>15.14</v>
      </c>
      <c r="G17" s="26">
        <v>15.12</v>
      </c>
      <c r="H17" s="27">
        <f t="shared" si="0"/>
        <v>15.136</v>
      </c>
      <c r="I17" s="26">
        <f t="shared" si="1"/>
        <v>0.0400000000000009</v>
      </c>
    </row>
    <row r="18" ht="21.95" customHeight="1" spans="1:9">
      <c r="A18" s="24">
        <v>9</v>
      </c>
      <c r="B18" s="25" t="s">
        <v>25</v>
      </c>
      <c r="C18" s="26">
        <v>15.18</v>
      </c>
      <c r="D18" s="26">
        <v>15.08</v>
      </c>
      <c r="E18" s="26">
        <v>15.06</v>
      </c>
      <c r="F18" s="26">
        <v>15.08</v>
      </c>
      <c r="G18" s="26">
        <v>15.06</v>
      </c>
      <c r="H18" s="27">
        <f t="shared" si="0"/>
        <v>15.092</v>
      </c>
      <c r="I18" s="26">
        <f t="shared" si="1"/>
        <v>0.119999999999999</v>
      </c>
    </row>
    <row r="19" ht="21.95" customHeight="1" spans="1:9">
      <c r="A19" s="24">
        <v>10</v>
      </c>
      <c r="B19" s="25" t="s">
        <v>26</v>
      </c>
      <c r="C19" s="26">
        <v>15.2</v>
      </c>
      <c r="D19" s="26">
        <v>15.1</v>
      </c>
      <c r="E19" s="26">
        <v>15.06</v>
      </c>
      <c r="F19" s="26">
        <v>15.08</v>
      </c>
      <c r="G19" s="26">
        <v>15.08</v>
      </c>
      <c r="H19" s="27">
        <f t="shared" si="0"/>
        <v>15.104</v>
      </c>
      <c r="I19" s="26">
        <f t="shared" si="1"/>
        <v>0.139999999999999</v>
      </c>
    </row>
    <row r="20" ht="21.95" customHeight="1" spans="1:9">
      <c r="A20" s="24">
        <v>11</v>
      </c>
      <c r="B20" s="25" t="s">
        <v>27</v>
      </c>
      <c r="C20" s="26">
        <v>15.2</v>
      </c>
      <c r="D20" s="26">
        <v>15.1</v>
      </c>
      <c r="E20" s="26">
        <v>15.08</v>
      </c>
      <c r="F20" s="26">
        <v>15.08</v>
      </c>
      <c r="G20" s="26">
        <v>15.08</v>
      </c>
      <c r="H20" s="27">
        <f>SUM(C15:G15)/5</f>
        <v>15.094</v>
      </c>
      <c r="I20" s="26">
        <f>MAX(C15:G15)-MIN(C15:G15)</f>
        <v>0.129999999999999</v>
      </c>
    </row>
    <row r="21" ht="21.95" customHeight="1" spans="1:9">
      <c r="A21" s="24">
        <v>12</v>
      </c>
      <c r="B21" s="25" t="s">
        <v>28</v>
      </c>
      <c r="C21" s="26">
        <v>15.2</v>
      </c>
      <c r="D21" s="26">
        <v>15.1</v>
      </c>
      <c r="E21" s="26">
        <v>15.08</v>
      </c>
      <c r="F21" s="26">
        <v>15.08</v>
      </c>
      <c r="G21" s="26">
        <v>15.05</v>
      </c>
      <c r="H21" s="27">
        <f t="shared" si="0"/>
        <v>15.102</v>
      </c>
      <c r="I21" s="26">
        <f t="shared" si="1"/>
        <v>0.149999999999999</v>
      </c>
    </row>
    <row r="22" ht="21.95" customHeight="1" spans="1:9">
      <c r="A22" s="28"/>
      <c r="B22" s="29"/>
      <c r="C22" s="28"/>
      <c r="D22" s="28"/>
      <c r="E22" s="28"/>
      <c r="F22" s="28"/>
      <c r="G22" s="28"/>
      <c r="H22" s="30"/>
      <c r="I22" s="60"/>
    </row>
    <row r="23" ht="21.95" customHeight="1" spans="1:9">
      <c r="A23" s="28"/>
      <c r="B23" s="29"/>
      <c r="C23" s="28"/>
      <c r="D23" s="28"/>
      <c r="E23" s="28"/>
      <c r="F23" s="28"/>
      <c r="G23" s="28"/>
      <c r="H23" s="30"/>
      <c r="I23" s="60"/>
    </row>
    <row r="24" ht="21.95" customHeight="1" spans="1:9">
      <c r="A24" s="28"/>
      <c r="B24" s="29"/>
      <c r="C24" s="28"/>
      <c r="D24" s="28"/>
      <c r="E24" s="28"/>
      <c r="F24" s="28"/>
      <c r="G24" s="28"/>
      <c r="H24" s="30"/>
      <c r="I24" s="61"/>
    </row>
    <row r="25" ht="21.95" customHeight="1" spans="1:9">
      <c r="A25" s="31"/>
      <c r="B25" s="32">
        <f>AVERAGE(H10:H21)</f>
        <v>15.1011666666667</v>
      </c>
      <c r="F25" s="33"/>
      <c r="G25" s="34">
        <f>AVERAGE(I10:I21)</f>
        <v>0.124999999999999</v>
      </c>
      <c r="H25" s="35"/>
      <c r="I25" s="62"/>
    </row>
    <row r="26" ht="29.25" customHeight="1" spans="1:9">
      <c r="A26" s="36" t="s">
        <v>29</v>
      </c>
      <c r="B26" s="37"/>
      <c r="C26" s="38" t="s">
        <v>30</v>
      </c>
      <c r="D26" s="39">
        <v>0.577</v>
      </c>
      <c r="E26" s="38" t="s">
        <v>31</v>
      </c>
      <c r="F26" s="39">
        <v>2.115</v>
      </c>
      <c r="G26" s="38" t="s">
        <v>32</v>
      </c>
      <c r="H26" s="39">
        <v>0</v>
      </c>
      <c r="I26" s="63"/>
    </row>
    <row r="27" ht="37.5" customHeight="1" spans="1:3">
      <c r="A27" s="40"/>
      <c r="B27" s="41" t="s">
        <v>33</v>
      </c>
      <c r="C27" s="42"/>
    </row>
    <row r="28" ht="23.25" customHeight="1" spans="1:5">
      <c r="A28" s="43" t="s">
        <v>34</v>
      </c>
      <c r="B28" s="44" t="s">
        <v>35</v>
      </c>
      <c r="C28" s="45"/>
      <c r="D28" s="46">
        <f>SUM(B25)</f>
        <v>15.1011666666667</v>
      </c>
      <c r="E28" s="47"/>
    </row>
    <row r="29" ht="36.75" customHeight="1" spans="1:9">
      <c r="A29" s="43" t="s">
        <v>36</v>
      </c>
      <c r="B29" s="44" t="s">
        <v>37</v>
      </c>
      <c r="C29" s="45"/>
      <c r="D29" s="46">
        <f>SUM(D28+D26*G25)</f>
        <v>15.1732916666667</v>
      </c>
      <c r="E29" s="47"/>
      <c r="F29" s="48"/>
      <c r="G29" s="48"/>
      <c r="H29" s="49"/>
      <c r="I29" s="49"/>
    </row>
    <row r="30" ht="27" customHeight="1" spans="1:8">
      <c r="A30" s="43" t="s">
        <v>38</v>
      </c>
      <c r="B30" s="44" t="s">
        <v>39</v>
      </c>
      <c r="D30" s="46">
        <f>SUM(B25-D26*G25)</f>
        <v>15.0290416666667</v>
      </c>
      <c r="E30" s="47"/>
      <c r="F30" s="50"/>
      <c r="G30" s="50"/>
      <c r="H30" s="50"/>
    </row>
    <row r="31" ht="39.75" customHeight="1" spans="1:4">
      <c r="A31" s="51" t="s">
        <v>10</v>
      </c>
      <c r="B31" s="52" t="s">
        <v>33</v>
      </c>
      <c r="D31" s="53"/>
    </row>
    <row r="32" ht="25.5" customHeight="1" spans="1:5">
      <c r="A32" s="54" t="s">
        <v>40</v>
      </c>
      <c r="B32" s="44" t="s">
        <v>41</v>
      </c>
      <c r="D32" s="53">
        <f>SUM(G25)</f>
        <v>0.124999999999999</v>
      </c>
      <c r="E32" s="47"/>
    </row>
    <row r="33" ht="30.75" customHeight="1" spans="1:9">
      <c r="A33" s="43" t="s">
        <v>36</v>
      </c>
      <c r="B33" s="44" t="s">
        <v>37</v>
      </c>
      <c r="D33" s="53">
        <f>SUM(F26*G25)</f>
        <v>0.264374999999998</v>
      </c>
      <c r="E33" s="47"/>
      <c r="F33" s="55"/>
      <c r="H33" s="49"/>
      <c r="I33" s="49"/>
    </row>
    <row r="34" ht="29.25" customHeight="1" spans="1:9">
      <c r="A34" s="43" t="s">
        <v>38</v>
      </c>
      <c r="B34" s="44" t="s">
        <v>39</v>
      </c>
      <c r="D34" s="53">
        <f>SUM(H26*G25)</f>
        <v>0</v>
      </c>
      <c r="E34" s="47"/>
      <c r="H34" s="49"/>
      <c r="I34" s="49"/>
    </row>
    <row r="35" ht="48" customHeight="1" spans="1:9">
      <c r="A35" s="56" t="s">
        <v>42</v>
      </c>
      <c r="B35" s="57"/>
      <c r="C35" s="57"/>
      <c r="D35" s="57"/>
      <c r="E35" s="57"/>
      <c r="F35" s="57"/>
      <c r="G35" s="57"/>
      <c r="H35" s="57"/>
      <c r="I35" s="57"/>
    </row>
    <row r="36" ht="46.5" customHeight="1" spans="1:9">
      <c r="A36" s="56" t="s">
        <v>43</v>
      </c>
      <c r="B36" s="56"/>
      <c r="C36" s="56"/>
      <c r="D36" s="56"/>
      <c r="E36" s="56"/>
      <c r="F36" s="56"/>
      <c r="G36" s="56"/>
      <c r="H36" s="56"/>
      <c r="I36" s="56"/>
    </row>
    <row r="37" ht="49.5" customHeight="1" spans="2:9">
      <c r="B37" s="13" t="s">
        <v>44</v>
      </c>
      <c r="C37" s="13"/>
      <c r="D37" s="13"/>
      <c r="E37" s="13"/>
      <c r="F37" s="13"/>
      <c r="G37" s="13"/>
      <c r="H37" s="13"/>
      <c r="I37" s="13"/>
    </row>
  </sheetData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36"/>
  <sheetViews>
    <sheetView tabSelected="1" view="pageBreakPreview" zoomScale="115" zoomScaleNormal="100" zoomScaleSheetLayoutView="115" workbookViewId="0">
      <selection activeCell="M31" sqref="M31:M32"/>
    </sheetView>
  </sheetViews>
  <sheetFormatPr defaultColWidth="9" defaultRowHeight="14.25"/>
  <cols>
    <col min="2" max="2" width="5" customWidth="1"/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3:9">
      <c r="C1" s="1" t="s">
        <v>45</v>
      </c>
      <c r="D1" s="1"/>
      <c r="E1" s="1"/>
      <c r="F1" s="1"/>
      <c r="G1" s="1"/>
      <c r="H1" s="1"/>
      <c r="I1" s="1"/>
    </row>
    <row r="4" ht="20.25" spans="13:13">
      <c r="M4" s="2" t="s">
        <v>46</v>
      </c>
    </row>
    <row r="5" ht="3" customHeight="1"/>
    <row r="6" ht="9" customHeight="1"/>
    <row r="9" ht="20.25" spans="13:13">
      <c r="M9" s="2" t="s">
        <v>47</v>
      </c>
    </row>
    <row r="10" ht="5.1" customHeight="1"/>
    <row r="12" ht="6" customHeight="1"/>
    <row r="13" spans="13:13">
      <c r="M13" s="3"/>
    </row>
    <row r="14" hidden="1"/>
    <row r="15" ht="5.1" hidden="1" customHeight="1"/>
    <row r="16" hidden="1" spans="13:13">
      <c r="M16" t="s">
        <v>48</v>
      </c>
    </row>
    <row r="17" ht="32.1" customHeight="1" spans="13:13">
      <c r="M17" s="2" t="s">
        <v>49</v>
      </c>
    </row>
    <row r="20" ht="18.75" spans="13:13">
      <c r="M20" s="4"/>
    </row>
    <row r="21" ht="9" customHeight="1" spans="13:13">
      <c r="M21" s="4"/>
    </row>
    <row r="22" ht="9" hidden="1" customHeight="1" spans="13:13">
      <c r="M22" s="4"/>
    </row>
    <row r="23" ht="18.75" hidden="1" spans="13:13">
      <c r="M23" s="4"/>
    </row>
    <row r="24" ht="2.1" customHeight="1" spans="13:13">
      <c r="M24" s="4"/>
    </row>
    <row r="25" ht="20.25" spans="13:13">
      <c r="M25" s="2" t="s">
        <v>50</v>
      </c>
    </row>
    <row r="26" ht="3" customHeight="1" spans="13:13">
      <c r="M26" s="2"/>
    </row>
    <row r="27" ht="12" customHeight="1" spans="13:13">
      <c r="M27" s="2"/>
    </row>
    <row r="28" ht="8.1" customHeight="1" spans="13:13">
      <c r="M28" s="5"/>
    </row>
    <row r="29" ht="20.25" spans="13:13">
      <c r="M29" s="2"/>
    </row>
    <row r="30" ht="9" customHeight="1" spans="13:13">
      <c r="M30" s="2"/>
    </row>
    <row r="31" ht="11.1" customHeight="1" spans="13:13">
      <c r="M31" s="2" t="s">
        <v>51</v>
      </c>
    </row>
    <row r="32" spans="13:13">
      <c r="M32" s="2"/>
    </row>
    <row r="33" ht="20.25" spans="13:13">
      <c r="M33" s="2"/>
    </row>
    <row r="34" ht="20.25" spans="13:13">
      <c r="M34" s="2"/>
    </row>
    <row r="35" ht="20.25" spans="13:13">
      <c r="M35" s="2"/>
    </row>
    <row r="36" ht="20.25" spans="13:13">
      <c r="M36" s="6" t="s">
        <v>52</v>
      </c>
    </row>
  </sheetData>
  <mergeCells count="1">
    <mergeCell ref="M31:M32"/>
  </mergeCells>
  <pageMargins left="0.75" right="0.75" top="0.747916666666667" bottom="0.747916666666667" header="0.511805555555556" footer="0.511805555555556"/>
  <pageSetup paperSize="9" pageOrder="overThenDown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1996-12-17T01:32:00Z</dcterms:created>
  <cp:lastPrinted>2020-08-02T05:24:00Z</cp:lastPrinted>
  <dcterms:modified xsi:type="dcterms:W3CDTF">2021-08-19T10:05:41Z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E37B937821334BA5AE8FCAE50C9D1DAA</vt:lpwstr>
  </property>
</Properties>
</file>