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1A" sheetId="16" r:id="rId1"/>
    <sheet name="1B" sheetId="17" r:id="rId2"/>
  </sheets>
  <definedNames>
    <definedName name="_xlnm.Print_Area" localSheetId="0">'1A'!$A$1:$I$35</definedName>
    <definedName name="_xlnm.Print_Titles" localSheetId="0">'1A'!$1:$2</definedName>
  </definedNames>
  <calcPr calcId="144525"/>
</workbook>
</file>

<file path=xl/comments1.xml><?xml version="1.0" encoding="utf-8"?>
<comments xmlns="http://schemas.openxmlformats.org/spreadsheetml/2006/main">
  <authors>
    <author>win8</author>
  </authors>
  <commentList>
    <comment ref="H9" authorId="0">
      <text>
        <r>
          <rPr>
            <b/>
            <sz val="9"/>
            <rFont val="宋体"/>
            <charset val="134"/>
          </rPr>
          <t>win8: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<sst xmlns="http://schemas.openxmlformats.org/spreadsheetml/2006/main" count="78" uniqueCount="61">
  <si>
    <t>宁波精特一帆数控制造有限公司</t>
  </si>
  <si>
    <t>机床工作台平面度测量过程监视统计记录表</t>
  </si>
  <si>
    <t>测量过程名称：机床工作台平面度测量过程</t>
  </si>
  <si>
    <r>
      <t>被测参数：平面度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1000mm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测量允差：≤0.032mm</t>
    </r>
  </si>
  <si>
    <t>测量仪器： 千分表  测量范围 （0-1）mm， 最大允许误差是±0.0035mm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</si>
  <si>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核查标准：标准样块</t>
    </r>
    <r>
      <rPr>
        <sz val="12"/>
        <rFont val="Times New Roman"/>
        <charset val="134"/>
      </rPr>
      <t xml:space="preserve">        </t>
    </r>
  </si>
  <si>
    <t>核查标准：特定台板</t>
  </si>
  <si>
    <t xml:space="preserve"> </t>
  </si>
  <si>
    <t>序号</t>
  </si>
  <si>
    <t>核查</t>
  </si>
  <si>
    <t>观察记录g）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</si>
  <si>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</si>
  <si>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</si>
  <si>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</si>
  <si>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</si>
  <si>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</si>
  <si>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</si>
  <si>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</si>
  <si>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2019.9.13</t>
  </si>
  <si>
    <t>2019.9.14</t>
  </si>
  <si>
    <t>2019.9.15</t>
  </si>
  <si>
    <t>2019.9.16</t>
  </si>
  <si>
    <t xml:space="preserve">                  </t>
  </si>
  <si>
    <t xml:space="preserve">                          </t>
  </si>
  <si>
    <t>2019.9.17</t>
  </si>
  <si>
    <t>2019.9.18</t>
  </si>
  <si>
    <t>2019.9.19</t>
  </si>
  <si>
    <t xml:space="preserve">                        </t>
  </si>
  <si>
    <t>2019.9.20</t>
  </si>
  <si>
    <t>2019.9.21</t>
  </si>
  <si>
    <t>2019.9.22</t>
  </si>
  <si>
    <t>2019.10.12</t>
  </si>
  <si>
    <t>2019.10.13</t>
  </si>
  <si>
    <t>2019.10.14</t>
  </si>
  <si>
    <t>2019.10.15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</si>
  <si>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</si>
  <si>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</si>
  <si>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</si>
  <si>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</si>
  <si>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</si>
  <si>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</si>
  <si>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</si>
  <si>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</si>
  <si>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</si>
  <si>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</si>
  <si>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</si>
  <si>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</si>
  <si>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</si>
  <si>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</si>
  <si>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</si>
  <si>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</si>
  <si>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均值、极差控制图状态正常，测量过程中未出现非正常变异，满足要求。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</si>
  <si>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核查人员：张华杰</t>
    </r>
  </si>
  <si>
    <t xml:space="preserve">  平面度度测量过程控制图</t>
  </si>
  <si>
    <t>均值控制图</t>
  </si>
  <si>
    <t>极差控制图</t>
  </si>
  <si>
    <t>许昌帝豪实业公司</t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</si>
  <si>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单张纸厚度测量过程控制图</t>
    </r>
  </si>
  <si>
    <t>UCL=0.004</t>
  </si>
  <si>
    <t>CL=0.002</t>
  </si>
  <si>
    <t>LCL=0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</si>
</sst>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00_ "/>
    <numFmt numFmtId="179" formatCode="0.0000_);[Red]\(0.0000\)"/>
  </numFmts>
  <fonts count="38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2"/>
      <color rgb="FFFF0000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1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9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/>
    <xf numFmtId="179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8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3" fillId="0" borderId="0" xfId="0" applyFont="1" applyBorder="1"/>
    <xf numFmtId="176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177" fontId="8" fillId="0" borderId="0" xfId="0" applyNumberFormat="1" applyFont="1" applyBorder="1" applyAlignment="1">
      <alignment horizontal="center" wrapText="1"/>
    </xf>
    <xf numFmtId="178" fontId="8" fillId="0" borderId="2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899008"/>
        <c:axId val="263911296"/>
      </c:lineChart>
      <c:catAx>
        <c:axId val="263899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63911296"/>
        <c:crosses val="autoZero"/>
        <c:auto val="1"/>
        <c:lblAlgn val="ctr"/>
        <c:lblOffset val="100"/>
        <c:tickLblSkip val="1"/>
        <c:noMultiLvlLbl val="0"/>
      </c:catAx>
      <c:valAx>
        <c:axId val="263911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>
            <c:manualLayout>
              <c:xMode val="edge"/>
              <c:yMode val="edge"/>
              <c:x val="0.021744382701135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6389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45504"/>
        <c:axId val="257852160"/>
      </c:lineChart>
      <c:catAx>
        <c:axId val="2578455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57852160"/>
        <c:crosses val="autoZero"/>
        <c:auto val="1"/>
        <c:lblAlgn val="ctr"/>
        <c:lblOffset val="100"/>
        <c:tickLblSkip val="1"/>
        <c:noMultiLvlLbl val="0"/>
      </c:catAx>
      <c:valAx>
        <c:axId val="257852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25784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均值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96988798115129"/>
          <c:y val="0.104951775504003"/>
          <c:w val="0.905233808651318"/>
          <c:h val="0.742061281337047"/>
        </c:manualLayout>
      </c:layout>
      <c:lineChart>
        <c:grouping val="standard"/>
        <c:varyColors val="0"/>
        <c:ser>
          <c:idx val="0"/>
          <c:order val="0"/>
          <c:tx>
            <c:strRef>
              <c:f>'1A'!$H$7:$H$8</c:f>
              <c:strCache>
                <c:ptCount val="1"/>
                <c:pt idx="0">
                  <c:v>观察记录g） X5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0.0238986696407233"/>
                  <c:y val="-0.072170169663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0.0206</c:v>
                </c:pt>
                <c:pt idx="1" c:formatCode="0.0000_ ">
                  <c:v>0.019</c:v>
                </c:pt>
                <c:pt idx="2" c:formatCode="0.0000_ ">
                  <c:v>0.0206</c:v>
                </c:pt>
                <c:pt idx="3" c:formatCode="0.0000_ ">
                  <c:v>0.0202</c:v>
                </c:pt>
                <c:pt idx="4" c:formatCode="0.0000_ ">
                  <c:v>0.0232</c:v>
                </c:pt>
                <c:pt idx="5" c:formatCode="0.0000_ ">
                  <c:v>0.024</c:v>
                </c:pt>
                <c:pt idx="6" c:formatCode="0.0000_ ">
                  <c:v>0.0232</c:v>
                </c:pt>
                <c:pt idx="7" c:formatCode="0.0000_ ">
                  <c:v>0.0202</c:v>
                </c:pt>
                <c:pt idx="8" c:formatCode="0.0000_ ">
                  <c:v>0.021</c:v>
                </c:pt>
                <c:pt idx="9" c:formatCode="0.0000_ ">
                  <c:v>0.022</c:v>
                </c:pt>
                <c:pt idx="10" c:formatCode="0.0000_ ">
                  <c:v>0.0218</c:v>
                </c:pt>
                <c:pt idx="11" c:formatCode="0.0000_ ">
                  <c:v>0.0206</c:v>
                </c:pt>
                <c:pt idx="12" c:formatCode="0.0000_ ">
                  <c:v>0.0202</c:v>
                </c:pt>
                <c:pt idx="13" c:formatCode="0.0000_ ">
                  <c:v>0.0218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65216"/>
        <c:axId val="257866752"/>
      </c:lineChart>
      <c:catAx>
        <c:axId val="257865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7866752"/>
        <c:crosses val="autoZero"/>
        <c:auto val="1"/>
        <c:lblAlgn val="ctr"/>
        <c:lblOffset val="100"/>
        <c:noMultiLvlLbl val="0"/>
      </c:catAx>
      <c:valAx>
        <c:axId val="257866752"/>
        <c:scaling>
          <c:orientation val="minMax"/>
          <c:max val="0.03"/>
          <c:min val="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_);[Red]\(0.0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78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13104932127774"/>
          <c:y val="0.201068694664795"/>
          <c:w val="0.901211243117937"/>
          <c:h val="0.710813327678849"/>
        </c:manualLayout>
      </c:layout>
      <c:lineChart>
        <c:grouping val="standard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val>
            <c:numRef>
              <c:f>'1A'!$I$8:$I$22</c:f>
              <c:numCache>
                <c:formatCode>General</c:formatCode>
                <c:ptCount val="15"/>
                <c:pt idx="1" c:formatCode="0.0000_);[Red]\(0.0000\)">
                  <c:v>0.009</c:v>
                </c:pt>
                <c:pt idx="2" c:formatCode="0.0000_ ">
                  <c:v>0.004</c:v>
                </c:pt>
                <c:pt idx="3" c:formatCode="0.0000_ ">
                  <c:v>0.005</c:v>
                </c:pt>
                <c:pt idx="4" c:formatCode="0.0000_ ">
                  <c:v>0.006</c:v>
                </c:pt>
                <c:pt idx="5" c:formatCode="0.0000_ ">
                  <c:v>0.004</c:v>
                </c:pt>
                <c:pt idx="6" c:formatCode="0.0000_ ">
                  <c:v>0.004</c:v>
                </c:pt>
                <c:pt idx="7" c:formatCode="0.0000_ ">
                  <c:v>0.004</c:v>
                </c:pt>
                <c:pt idx="8" c:formatCode="0.0000_ ">
                  <c:v>0.006</c:v>
                </c:pt>
                <c:pt idx="9" c:formatCode="0.0000_ ">
                  <c:v>0.007</c:v>
                </c:pt>
                <c:pt idx="10" c:formatCode="0.0000_ ">
                  <c:v>0.007</c:v>
                </c:pt>
                <c:pt idx="11" c:formatCode="0.0000_ ">
                  <c:v>0.005</c:v>
                </c:pt>
                <c:pt idx="12" c:formatCode="0.0000_ ">
                  <c:v>0.005</c:v>
                </c:pt>
                <c:pt idx="13" c:formatCode="0.0000_ ">
                  <c:v>0.006</c:v>
                </c:pt>
                <c:pt idx="14" c:formatCode="0.0000_ ">
                  <c:v>0.005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953984"/>
        <c:axId val="258956288"/>
      </c:lineChart>
      <c:catAx>
        <c:axId val="258953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8956288"/>
        <c:crosses val="autoZero"/>
        <c:auto val="1"/>
        <c:lblAlgn val="ctr"/>
        <c:lblOffset val="100"/>
        <c:noMultiLvlLbl val="0"/>
      </c:catAx>
      <c:valAx>
        <c:axId val="258956288"/>
        <c:scaling>
          <c:orientation val="minMax"/>
          <c:max val="0.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895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'1A'!$I$9:$I$22</c:f>
              <c:numCache>
                <c:formatCode>0.0000_);[Red]\(0.0000\)</c:formatCode>
                <c:ptCount val="14"/>
                <c:pt idx="0">
                  <c:v>0.009</c:v>
                </c:pt>
                <c:pt idx="1" c:formatCode="0.0000_ ">
                  <c:v>0.004</c:v>
                </c:pt>
                <c:pt idx="2" c:formatCode="0.0000_ ">
                  <c:v>0.005</c:v>
                </c:pt>
                <c:pt idx="3" c:formatCode="0.0000_ ">
                  <c:v>0.006</c:v>
                </c:pt>
                <c:pt idx="4" c:formatCode="0.0000_ ">
                  <c:v>0.004</c:v>
                </c:pt>
                <c:pt idx="5" c:formatCode="0.0000_ ">
                  <c:v>0.004</c:v>
                </c:pt>
                <c:pt idx="6" c:formatCode="0.0000_ ">
                  <c:v>0.004</c:v>
                </c:pt>
                <c:pt idx="7" c:formatCode="0.0000_ ">
                  <c:v>0.006</c:v>
                </c:pt>
                <c:pt idx="8" c:formatCode="0.0000_ ">
                  <c:v>0.007</c:v>
                </c:pt>
                <c:pt idx="9" c:formatCode="0.0000_ ">
                  <c:v>0.007</c:v>
                </c:pt>
                <c:pt idx="10" c:formatCode="0.0000_ ">
                  <c:v>0.005</c:v>
                </c:pt>
                <c:pt idx="11" c:formatCode="0.0000_ ">
                  <c:v>0.005</c:v>
                </c:pt>
                <c:pt idx="12" c:formatCode="0.0000_ ">
                  <c:v>0.006</c:v>
                </c:pt>
                <c:pt idx="13" c:formatCode="0.0000_ ">
                  <c:v>0.005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'1A'!$I$9:$I$22</c:f>
              <c:numCache>
                <c:formatCode>0.0000_);[Red]\(0.0000\)</c:formatCode>
                <c:ptCount val="14"/>
                <c:pt idx="0">
                  <c:v>0.009</c:v>
                </c:pt>
                <c:pt idx="1" c:formatCode="0.0000_ ">
                  <c:v>0.004</c:v>
                </c:pt>
                <c:pt idx="2" c:formatCode="0.0000_ ">
                  <c:v>0.005</c:v>
                </c:pt>
                <c:pt idx="3" c:formatCode="0.0000_ ">
                  <c:v>0.006</c:v>
                </c:pt>
                <c:pt idx="4" c:formatCode="0.0000_ ">
                  <c:v>0.004</c:v>
                </c:pt>
                <c:pt idx="5" c:formatCode="0.0000_ ">
                  <c:v>0.004</c:v>
                </c:pt>
                <c:pt idx="6" c:formatCode="0.0000_ ">
                  <c:v>0.004</c:v>
                </c:pt>
                <c:pt idx="7" c:formatCode="0.0000_ ">
                  <c:v>0.006</c:v>
                </c:pt>
                <c:pt idx="8" c:formatCode="0.0000_ ">
                  <c:v>0.007</c:v>
                </c:pt>
                <c:pt idx="9" c:formatCode="0.0000_ ">
                  <c:v>0.007</c:v>
                </c:pt>
                <c:pt idx="10" c:formatCode="0.0000_ ">
                  <c:v>0.005</c:v>
                </c:pt>
                <c:pt idx="11" c:formatCode="0.0000_ ">
                  <c:v>0.005</c:v>
                </c:pt>
                <c:pt idx="12" c:formatCode="0.0000_ ">
                  <c:v>0.006</c:v>
                </c:pt>
                <c:pt idx="13" c:formatCode="0.0000_ ">
                  <c:v>0.005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875584"/>
        <c:axId val="263889664"/>
      </c:lineChart>
      <c:catAx>
        <c:axId val="263875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3889664"/>
        <c:crosses val="autoZero"/>
        <c:auto val="1"/>
        <c:lblAlgn val="ctr"/>
        <c:lblOffset val="100"/>
        <c:noMultiLvlLbl val="0"/>
      </c:catAx>
      <c:valAx>
        <c:axId val="263889664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3875584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86358214962029"/>
          <c:y val="0.204207254078074"/>
          <c:w val="0.908785529715762"/>
          <c:h val="0.505138339920949"/>
        </c:manualLayout>
      </c:layout>
      <c:lineChart>
        <c:grouping val="standard"/>
        <c:varyColors val="0"/>
        <c:ser>
          <c:idx val="1"/>
          <c:order val="1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0.0206</c:v>
                </c:pt>
                <c:pt idx="1" c:formatCode="0.0000_ ">
                  <c:v>0.019</c:v>
                </c:pt>
                <c:pt idx="2" c:formatCode="0.0000_ ">
                  <c:v>0.0206</c:v>
                </c:pt>
                <c:pt idx="3" c:formatCode="0.0000_ ">
                  <c:v>0.0202</c:v>
                </c:pt>
                <c:pt idx="4" c:formatCode="0.0000_ ">
                  <c:v>0.0232</c:v>
                </c:pt>
                <c:pt idx="5" c:formatCode="0.0000_ ">
                  <c:v>0.024</c:v>
                </c:pt>
                <c:pt idx="6" c:formatCode="0.0000_ ">
                  <c:v>0.0232</c:v>
                </c:pt>
                <c:pt idx="7" c:formatCode="0.0000_ ">
                  <c:v>0.0202</c:v>
                </c:pt>
                <c:pt idx="8" c:formatCode="0.0000_ ">
                  <c:v>0.021</c:v>
                </c:pt>
                <c:pt idx="9" c:formatCode="0.0000_ ">
                  <c:v>0.022</c:v>
                </c:pt>
                <c:pt idx="10" c:formatCode="0.0000_ ">
                  <c:v>0.0218</c:v>
                </c:pt>
                <c:pt idx="11" c:formatCode="0.0000_ ">
                  <c:v>0.0206</c:v>
                </c:pt>
                <c:pt idx="12" c:formatCode="0.0000_ ">
                  <c:v>0.0202</c:v>
                </c:pt>
                <c:pt idx="13" c:formatCode="0.0000_ ">
                  <c:v>0.0218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'1A'!$H$9:$H$22</c:f>
              <c:numCache>
                <c:formatCode>0.0000_);[Red]\(0.0000\)</c:formatCode>
                <c:ptCount val="14"/>
                <c:pt idx="0">
                  <c:v>0.0206</c:v>
                </c:pt>
                <c:pt idx="1" c:formatCode="0.0000_ ">
                  <c:v>0.019</c:v>
                </c:pt>
                <c:pt idx="2" c:formatCode="0.0000_ ">
                  <c:v>0.0206</c:v>
                </c:pt>
                <c:pt idx="3" c:formatCode="0.0000_ ">
                  <c:v>0.0202</c:v>
                </c:pt>
                <c:pt idx="4" c:formatCode="0.0000_ ">
                  <c:v>0.0232</c:v>
                </c:pt>
                <c:pt idx="5" c:formatCode="0.0000_ ">
                  <c:v>0.024</c:v>
                </c:pt>
                <c:pt idx="6" c:formatCode="0.0000_ ">
                  <c:v>0.0232</c:v>
                </c:pt>
                <c:pt idx="7" c:formatCode="0.0000_ ">
                  <c:v>0.0202</c:v>
                </c:pt>
                <c:pt idx="8" c:formatCode="0.0000_ ">
                  <c:v>0.021</c:v>
                </c:pt>
                <c:pt idx="9" c:formatCode="0.0000_ ">
                  <c:v>0.022</c:v>
                </c:pt>
                <c:pt idx="10" c:formatCode="0.0000_ ">
                  <c:v>0.0218</c:v>
                </c:pt>
                <c:pt idx="11" c:formatCode="0.0000_ ">
                  <c:v>0.0206</c:v>
                </c:pt>
                <c:pt idx="12" c:formatCode="0.0000_ ">
                  <c:v>0.0202</c:v>
                </c:pt>
                <c:pt idx="13" c:formatCode="0.0000_ ">
                  <c:v>0.0218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63935488"/>
        <c:axId val="263937024"/>
      </c:lineChart>
      <c:catAx>
        <c:axId val="2639354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3937024"/>
        <c:crosses val="autoZero"/>
        <c:auto val="1"/>
        <c:lblAlgn val="ctr"/>
        <c:lblOffset val="100"/>
        <c:noMultiLvlLbl val="0"/>
      </c:catAx>
      <c:valAx>
        <c:axId val="263937024"/>
        <c:scaling>
          <c:orientation val="minMax"/>
        </c:scaling>
        <c:delete val="0"/>
        <c:axPos val="l"/>
        <c:majorGridlines/>
        <c:numFmt formatCode="0.0000_);[Red]\(0.0000\)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63935488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emf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22</xdr:row>
      <xdr:rowOff>47625</xdr:rowOff>
    </xdr:from>
    <xdr:to>
      <xdr:col>6</xdr:col>
      <xdr:colOff>47625</xdr:colOff>
      <xdr:row>22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3457575" y="64770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29</xdr:row>
      <xdr:rowOff>47625</xdr:rowOff>
    </xdr:from>
    <xdr:to>
      <xdr:col>2</xdr:col>
      <xdr:colOff>390525</xdr:colOff>
      <xdr:row>29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514475" y="921321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8</xdr:col>
      <xdr:colOff>598805</xdr:colOff>
      <xdr:row>35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080240"/>
        <a:ext cx="568515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35</xdr:row>
      <xdr:rowOff>0</xdr:rowOff>
    </xdr:from>
    <xdr:to>
      <xdr:col>9</xdr:col>
      <xdr:colOff>9525</xdr:colOff>
      <xdr:row>35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080240"/>
        <a:ext cx="567690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29210</xdr:colOff>
      <xdr:row>40</xdr:row>
      <xdr:rowOff>104178</xdr:rowOff>
    </xdr:from>
    <xdr:to>
      <xdr:col>15</xdr:col>
      <xdr:colOff>0</xdr:colOff>
      <xdr:row>60</xdr:row>
      <xdr:rowOff>38138</xdr:rowOff>
    </xdr:to>
    <xdr:grpSp>
      <xdr:nvGrpSpPr>
        <xdr:cNvPr id="4" name="组合 3"/>
        <xdr:cNvGrpSpPr/>
      </xdr:nvGrpSpPr>
      <xdr:grpSpPr>
        <a:xfrm>
          <a:off x="29210" y="13327380"/>
          <a:ext cx="7524115" cy="3553460"/>
          <a:chOff x="174" y="1484"/>
          <a:chExt cx="12547" cy="3891"/>
        </a:xfrm>
      </xdr:grpSpPr>
      <xdr:graphicFrame>
        <xdr:nvGraphicFramePr>
          <xdr:cNvPr id="2" name="图表 1"/>
          <xdr:cNvGraphicFramePr/>
        </xdr:nvGraphicFramePr>
        <xdr:xfrm>
          <a:off x="174" y="1484"/>
          <a:ext cx="12547" cy="38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>
        <xdr:nvCxnSpPr>
          <xdr:cNvPr id="3" name="直接连接符 2"/>
          <xdr:cNvCxnSpPr/>
        </xdr:nvCxnSpPr>
        <xdr:spPr>
          <a:xfrm>
            <a:off x="1095" y="3664"/>
            <a:ext cx="11339" cy="0"/>
          </a:xfrm>
          <a:prstGeom prst="line">
            <a:avLst/>
          </a:prstGeom>
          <a:ln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177801</xdr:colOff>
      <xdr:row>63</xdr:row>
      <xdr:rowOff>168275</xdr:rowOff>
    </xdr:from>
    <xdr:to>
      <xdr:col>15</xdr:col>
      <xdr:colOff>1</xdr:colOff>
      <xdr:row>82</xdr:row>
      <xdr:rowOff>160655</xdr:rowOff>
    </xdr:to>
    <xdr:graphicFrame>
      <xdr:nvGraphicFramePr>
        <xdr:cNvPr id="7" name="图表 6"/>
        <xdr:cNvGraphicFramePr/>
      </xdr:nvGraphicFramePr>
      <xdr:xfrm>
        <a:off x="177800" y="17553940"/>
        <a:ext cx="7375525" cy="34309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48260</xdr:colOff>
      <xdr:row>72</xdr:row>
      <xdr:rowOff>102235</xdr:rowOff>
    </xdr:from>
    <xdr:to>
      <xdr:col>16</xdr:col>
      <xdr:colOff>46355</xdr:colOff>
      <xdr:row>72</xdr:row>
      <xdr:rowOff>102235</xdr:rowOff>
    </xdr:to>
    <xdr:cxnSp>
      <xdr:nvCxnSpPr>
        <xdr:cNvPr id="9" name="直接连接符 8"/>
        <xdr:cNvCxnSpPr/>
      </xdr:nvCxnSpPr>
      <xdr:spPr>
        <a:xfrm>
          <a:off x="372110" y="19116675"/>
          <a:ext cx="722757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358775</xdr:colOff>
      <xdr:row>58</xdr:row>
      <xdr:rowOff>194310</xdr:rowOff>
    </xdr:from>
    <xdr:to>
      <xdr:col>6</xdr:col>
      <xdr:colOff>412750</xdr:colOff>
      <xdr:row>60</xdr:row>
      <xdr:rowOff>100330</xdr:rowOff>
    </xdr:to>
    <xdr:sp>
      <xdr:nvSpPr>
        <xdr:cNvPr id="10" name="文本框 9"/>
        <xdr:cNvSpPr txBox="1"/>
      </xdr:nvSpPr>
      <xdr:spPr>
        <a:xfrm>
          <a:off x="3521075" y="16661765"/>
          <a:ext cx="568325" cy="281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en-US" altLang="zh-CN" sz="1100"/>
        </a:p>
      </xdr:txBody>
    </xdr:sp>
    <xdr:clientData/>
  </xdr:twoCellAnchor>
  <xdr:twoCellAnchor>
    <xdr:from>
      <xdr:col>4</xdr:col>
      <xdr:colOff>494665</xdr:colOff>
      <xdr:row>59</xdr:row>
      <xdr:rowOff>154305</xdr:rowOff>
    </xdr:from>
    <xdr:to>
      <xdr:col>5</xdr:col>
      <xdr:colOff>250190</xdr:colOff>
      <xdr:row>59</xdr:row>
      <xdr:rowOff>154305</xdr:rowOff>
    </xdr:to>
    <xdr:cxnSp>
      <xdr:nvCxnSpPr>
        <xdr:cNvPr id="11" name="直接连接符 10"/>
        <xdr:cNvCxnSpPr/>
      </xdr:nvCxnSpPr>
      <xdr:spPr>
        <a:xfrm>
          <a:off x="3114040" y="16816070"/>
          <a:ext cx="298450" cy="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542290</xdr:colOff>
      <xdr:row>59</xdr:row>
      <xdr:rowOff>12065</xdr:rowOff>
    </xdr:from>
    <xdr:ext cx="541655" cy="295910"/>
    <xdr:sp>
      <xdr:nvSpPr>
        <xdr:cNvPr id="13" name="文本框 12"/>
        <xdr:cNvSpPr txBox="1"/>
      </xdr:nvSpPr>
      <xdr:spPr>
        <a:xfrm>
          <a:off x="4961890" y="16673830"/>
          <a:ext cx="541655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均值</a:t>
          </a:r>
          <a:endParaRPr lang="en-US" altLang="zh-CN" sz="1100"/>
        </a:p>
      </xdr:txBody>
    </xdr:sp>
    <xdr:clientData/>
  </xdr:oneCellAnchor>
  <xdr:twoCellAnchor>
    <xdr:from>
      <xdr:col>7</xdr:col>
      <xdr:colOff>133985</xdr:colOff>
      <xdr:row>59</xdr:row>
      <xdr:rowOff>133985</xdr:rowOff>
    </xdr:from>
    <xdr:to>
      <xdr:col>7</xdr:col>
      <xdr:colOff>467360</xdr:colOff>
      <xdr:row>59</xdr:row>
      <xdr:rowOff>146685</xdr:rowOff>
    </xdr:to>
    <xdr:cxnSp>
      <xdr:nvCxnSpPr>
        <xdr:cNvPr id="14" name="直接连接符 13"/>
        <xdr:cNvCxnSpPr/>
      </xdr:nvCxnSpPr>
      <xdr:spPr>
        <a:xfrm flipV="1">
          <a:off x="4553585" y="16795750"/>
          <a:ext cx="333375" cy="12700"/>
        </a:xfrm>
        <a:prstGeom prst="line">
          <a:avLst/>
        </a:prstGeom>
        <a:ln w="254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83</xdr:row>
      <xdr:rowOff>120015</xdr:rowOff>
    </xdr:from>
    <xdr:to>
      <xdr:col>4</xdr:col>
      <xdr:colOff>515620</xdr:colOff>
      <xdr:row>83</xdr:row>
      <xdr:rowOff>120015</xdr:rowOff>
    </xdr:to>
    <xdr:cxnSp>
      <xdr:nvCxnSpPr>
        <xdr:cNvPr id="15" name="直接连接符 14"/>
        <xdr:cNvCxnSpPr/>
      </xdr:nvCxnSpPr>
      <xdr:spPr>
        <a:xfrm>
          <a:off x="2712720" y="21125180"/>
          <a:ext cx="422275" cy="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127635</xdr:colOff>
      <xdr:row>83</xdr:row>
      <xdr:rowOff>19685</xdr:rowOff>
    </xdr:from>
    <xdr:to>
      <xdr:col>6</xdr:col>
      <xdr:colOff>194945</xdr:colOff>
      <xdr:row>84</xdr:row>
      <xdr:rowOff>92075</xdr:rowOff>
    </xdr:to>
    <xdr:sp>
      <xdr:nvSpPr>
        <xdr:cNvPr id="16" name="文本框 15"/>
        <xdr:cNvSpPr txBox="1"/>
      </xdr:nvSpPr>
      <xdr:spPr>
        <a:xfrm>
          <a:off x="3289935" y="21024850"/>
          <a:ext cx="581660" cy="2533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zh-CN" altLang="en-US" sz="1100"/>
            <a:t>观察值</a:t>
          </a:r>
          <a:endParaRPr lang="zh-CN" altLang="en-US" sz="1100"/>
        </a:p>
      </xdr:txBody>
    </xdr:sp>
    <xdr:clientData/>
  </xdr:twoCellAnchor>
  <xdr:twoCellAnchor>
    <xdr:from>
      <xdr:col>6</xdr:col>
      <xdr:colOff>508635</xdr:colOff>
      <xdr:row>83</xdr:row>
      <xdr:rowOff>113665</xdr:rowOff>
    </xdr:from>
    <xdr:to>
      <xdr:col>7</xdr:col>
      <xdr:colOff>331470</xdr:colOff>
      <xdr:row>83</xdr:row>
      <xdr:rowOff>113665</xdr:rowOff>
    </xdr:to>
    <xdr:cxnSp>
      <xdr:nvCxnSpPr>
        <xdr:cNvPr id="17" name="直接连接符 16"/>
        <xdr:cNvCxnSpPr/>
      </xdr:nvCxnSpPr>
      <xdr:spPr>
        <a:xfrm>
          <a:off x="4185285" y="21118830"/>
          <a:ext cx="565785" cy="0"/>
        </a:xfrm>
        <a:prstGeom prst="line">
          <a:avLst/>
        </a:prstGeom>
        <a:ln w="2222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454660</xdr:colOff>
      <xdr:row>83</xdr:row>
      <xdr:rowOff>5715</xdr:rowOff>
    </xdr:from>
    <xdr:ext cx="537845" cy="296545"/>
    <xdr:sp>
      <xdr:nvSpPr>
        <xdr:cNvPr id="18" name="文本框 17"/>
        <xdr:cNvSpPr txBox="1"/>
      </xdr:nvSpPr>
      <xdr:spPr>
        <a:xfrm>
          <a:off x="4874260" y="21010880"/>
          <a:ext cx="53784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极差</a:t>
          </a:r>
          <a:endParaRPr lang="en-US" altLang="zh-CN" sz="1100"/>
        </a:p>
      </xdr:txBody>
    </xdr:sp>
    <xdr:clientData/>
  </xdr:oneCellAnchor>
  <xdr:twoCellAnchor>
    <xdr:from>
      <xdr:col>8</xdr:col>
      <xdr:colOff>435610</xdr:colOff>
      <xdr:row>59</xdr:row>
      <xdr:rowOff>133985</xdr:rowOff>
    </xdr:from>
    <xdr:to>
      <xdr:col>9</xdr:col>
      <xdr:colOff>250825</xdr:colOff>
      <xdr:row>59</xdr:row>
      <xdr:rowOff>133985</xdr:rowOff>
    </xdr:to>
    <xdr:cxnSp>
      <xdr:nvCxnSpPr>
        <xdr:cNvPr id="19" name="直接连接符 18"/>
        <xdr:cNvCxnSpPr/>
      </xdr:nvCxnSpPr>
      <xdr:spPr>
        <a:xfrm>
          <a:off x="5521960" y="16795750"/>
          <a:ext cx="415290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83</xdr:row>
      <xdr:rowOff>133985</xdr:rowOff>
    </xdr:from>
    <xdr:to>
      <xdr:col>9</xdr:col>
      <xdr:colOff>32385</xdr:colOff>
      <xdr:row>83</xdr:row>
      <xdr:rowOff>133985</xdr:rowOff>
    </xdr:to>
    <xdr:cxnSp>
      <xdr:nvCxnSpPr>
        <xdr:cNvPr id="20" name="直接连接符 19"/>
        <xdr:cNvCxnSpPr/>
      </xdr:nvCxnSpPr>
      <xdr:spPr>
        <a:xfrm>
          <a:off x="5229225" y="21139150"/>
          <a:ext cx="489585" cy="0"/>
        </a:xfrm>
        <a:prstGeom prst="line">
          <a:avLst/>
        </a:prstGeom>
        <a:ln w="2222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189230</xdr:colOff>
      <xdr:row>83</xdr:row>
      <xdr:rowOff>5715</xdr:rowOff>
    </xdr:from>
    <xdr:ext cx="732155" cy="296545"/>
    <xdr:sp>
      <xdr:nvSpPr>
        <xdr:cNvPr id="21" name="文本框 20"/>
        <xdr:cNvSpPr txBox="1"/>
      </xdr:nvSpPr>
      <xdr:spPr>
        <a:xfrm>
          <a:off x="5875655" y="21010880"/>
          <a:ext cx="73215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xdr:twoCellAnchor>
    <xdr:from>
      <xdr:col>1</xdr:col>
      <xdr:colOff>16510</xdr:colOff>
      <xdr:row>77</xdr:row>
      <xdr:rowOff>28575</xdr:rowOff>
    </xdr:from>
    <xdr:to>
      <xdr:col>14</xdr:col>
      <xdr:colOff>23495</xdr:colOff>
      <xdr:row>77</xdr:row>
      <xdr:rowOff>30480</xdr:rowOff>
    </xdr:to>
    <xdr:cxnSp>
      <xdr:nvCxnSpPr>
        <xdr:cNvPr id="22" name="直接连接符 21"/>
        <xdr:cNvCxnSpPr/>
      </xdr:nvCxnSpPr>
      <xdr:spPr>
        <a:xfrm flipV="1">
          <a:off x="340360" y="19947890"/>
          <a:ext cx="6960235" cy="190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163830</xdr:colOff>
      <xdr:row>48</xdr:row>
      <xdr:rowOff>23495</xdr:rowOff>
    </xdr:from>
    <xdr:to>
      <xdr:col>14</xdr:col>
      <xdr:colOff>190500</xdr:colOff>
      <xdr:row>48</xdr:row>
      <xdr:rowOff>47625</xdr:rowOff>
    </xdr:to>
    <xdr:cxnSp>
      <xdr:nvCxnSpPr>
        <xdr:cNvPr id="5" name="直接连接符 4"/>
        <xdr:cNvCxnSpPr/>
      </xdr:nvCxnSpPr>
      <xdr:spPr>
        <a:xfrm>
          <a:off x="487680" y="14694535"/>
          <a:ext cx="6979920" cy="2413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563245</xdr:colOff>
      <xdr:row>59</xdr:row>
      <xdr:rowOff>28575</xdr:rowOff>
    </xdr:from>
    <xdr:ext cx="606425" cy="296545"/>
    <xdr:sp>
      <xdr:nvSpPr>
        <xdr:cNvPr id="6" name="文本框 5"/>
        <xdr:cNvSpPr txBox="1"/>
      </xdr:nvSpPr>
      <xdr:spPr>
        <a:xfrm>
          <a:off x="6249670" y="16690340"/>
          <a:ext cx="606425" cy="296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100"/>
            <a:t>控制线</a:t>
          </a:r>
          <a:endParaRPr lang="en-US" altLang="zh-CN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457200</xdr:colOff>
          <xdr:row>6</xdr:row>
          <xdr:rowOff>133350</xdr:rowOff>
        </xdr:from>
        <xdr:to>
          <xdr:col>7</xdr:col>
          <xdr:colOff>685800</xdr:colOff>
          <xdr:row>7</xdr:row>
          <xdr:rowOff>142875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76800" y="2085975"/>
              <a:ext cx="2095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22</xdr:row>
          <xdr:rowOff>0</xdr:rowOff>
        </xdr:from>
        <xdr:to>
          <xdr:col>1</xdr:col>
          <xdr:colOff>276225</xdr:colOff>
          <xdr:row>23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23850" y="642937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19050</xdr:rowOff>
        </xdr:from>
        <xdr:to>
          <xdr:col>2</xdr:col>
          <xdr:colOff>390525</xdr:colOff>
          <xdr:row>26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62100" y="757491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26</xdr:row>
          <xdr:rowOff>95250</xdr:rowOff>
        </xdr:from>
        <xdr:to>
          <xdr:col>3</xdr:col>
          <xdr:colOff>28575</xdr:colOff>
          <xdr:row>26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19225" y="794639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1000125</xdr:colOff>
          <xdr:row>27</xdr:row>
          <xdr:rowOff>47625</xdr:rowOff>
        </xdr:from>
        <xdr:to>
          <xdr:col>2</xdr:col>
          <xdr:colOff>447675</xdr:colOff>
          <xdr:row>28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323975" y="836549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114300</xdr:rowOff>
        </xdr:from>
        <xdr:to>
          <xdr:col>2</xdr:col>
          <xdr:colOff>428625</xdr:colOff>
          <xdr:row>31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76375" y="960374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24</xdr:row>
          <xdr:rowOff>95250</xdr:rowOff>
        </xdr:from>
        <xdr:to>
          <xdr:col>0</xdr:col>
          <xdr:colOff>685800</xdr:colOff>
          <xdr:row>24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23850" y="7174865"/>
              <a:ext cx="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57150</xdr:rowOff>
        </xdr:from>
        <xdr:to>
          <xdr:col>3</xdr:col>
          <xdr:colOff>38100</xdr:colOff>
          <xdr:row>31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85900" y="993711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0.06445</cdr:x>
      <cdr:y>0.74285</cdr:y>
    </cdr:from>
    <cdr:to>
      <cdr:x>0.96832</cdr:x>
      <cdr:y>0.74478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457290" y="2639673"/>
          <a:ext cx="6413401" cy="6858"/>
        </a:xfrm>
        <a:prstGeom xmlns:a="http://schemas.openxmlformats.org/drawingml/2006/main" prst="line">
          <a:avLst/>
        </a:prstGeom>
        <a:ln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0.44563</cdr:x>
      <cdr:y>0.94695</cdr:y>
    </cdr:from>
    <cdr:to>
      <cdr:x>0.53468</cdr:x>
      <cdr:y>1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16170" y="3502660"/>
          <a:ext cx="982345" cy="1962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0.59331</cdr:x>
      <cdr:y>0.91518</cdr:y>
    </cdr:from>
    <cdr:to>
      <cdr:x>0.67793</cdr:x>
      <cdr:y>1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6530975" y="3364230"/>
          <a:ext cx="931545" cy="31178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0.58725</cdr:x>
      <cdr:y>0.95647</cdr:y>
    </cdr:from>
    <cdr:to>
      <cdr:x>0.67032</cdr:x>
      <cdr:y>1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464300" y="3515995"/>
          <a:ext cx="914400" cy="160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0.9366</cdr:y>
    </cdr:from>
    <cdr:to>
      <cdr:x>0.66421</cdr:x>
      <cdr:y>1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6396990" y="3442970"/>
          <a:ext cx="914400" cy="23304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0.58114</cdr:x>
      <cdr:y>0.91657</cdr:y>
    </cdr:from>
    <cdr:to>
      <cdr:x>0.66772</cdr:x>
      <cdr:y>1</cdr:y>
    </cdr:to>
    <cdr:sp>
      <cdr:nvSpPr>
        <cdr:cNvPr id="7" name="矩形 6"/>
        <cdr:cNvSpPr/>
      </cdr:nvSpPr>
      <cdr:spPr xmlns:a="http://schemas.openxmlformats.org/drawingml/2006/main">
        <a:xfrm xmlns:a="http://schemas.openxmlformats.org/drawingml/2006/main">
          <a:off x="6396990" y="3369310"/>
          <a:ext cx="953135" cy="30670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lstStyle/>
        <a:p>
          <a:endParaRPr lang="en-US" altLang="zh-CN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0.05413</cdr:x>
      <cdr:y>0.56238</cdr:y>
    </cdr:from>
    <cdr:to>
      <cdr:x>0.05413</cdr:x>
      <cdr:y>0.56238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93090" y="259334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447675</xdr:colOff>
      <xdr:row>17</xdr:row>
      <xdr:rowOff>19050</xdr:rowOff>
    </xdr:from>
    <xdr:to>
      <xdr:col>11</xdr:col>
      <xdr:colOff>314325</xdr:colOff>
      <xdr:row>29</xdr:row>
      <xdr:rowOff>95250</xdr:rowOff>
    </xdr:to>
    <xdr:graphicFrame>
      <xdr:nvGraphicFramePr>
        <xdr:cNvPr id="8" name="图表 7"/>
        <xdr:cNvGraphicFramePr/>
      </xdr:nvGraphicFramePr>
      <xdr:xfrm>
        <a:off x="447675" y="3676650"/>
        <a:ext cx="7410450" cy="2352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0</xdr:rowOff>
    </xdr:from>
    <xdr:to>
      <xdr:col>11</xdr:col>
      <xdr:colOff>295275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1047750"/>
        <a:ext cx="7372350" cy="2409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489585</xdr:colOff>
      <xdr:row>6</xdr:row>
      <xdr:rowOff>48895</xdr:rowOff>
    </xdr:from>
    <xdr:to>
      <xdr:col>11</xdr:col>
      <xdr:colOff>346710</xdr:colOff>
      <xdr:row>6</xdr:row>
      <xdr:rowOff>48895</xdr:rowOff>
    </xdr:to>
    <xdr:sp>
      <xdr:nvSpPr>
        <xdr:cNvPr id="20612" name="Line 132"/>
        <xdr:cNvSpPr>
          <a:spLocks noChangeShapeType="1"/>
        </xdr:cNvSpPr>
      </xdr:nvSpPr>
      <xdr:spPr>
        <a:xfrm>
          <a:off x="489585" y="163957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210820</xdr:colOff>
      <xdr:row>8</xdr:row>
      <xdr:rowOff>183515</xdr:rowOff>
    </xdr:from>
    <xdr:to>
      <xdr:col>12</xdr:col>
      <xdr:colOff>267970</xdr:colOff>
      <xdr:row>8</xdr:row>
      <xdr:rowOff>183515</xdr:rowOff>
    </xdr:to>
    <xdr:sp>
      <xdr:nvSpPr>
        <xdr:cNvPr id="20613" name="Line 133"/>
        <xdr:cNvSpPr>
          <a:spLocks noChangeShapeType="1"/>
        </xdr:cNvSpPr>
      </xdr:nvSpPr>
      <xdr:spPr>
        <a:xfrm>
          <a:off x="896620" y="213360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124460</xdr:colOff>
      <xdr:row>8</xdr:row>
      <xdr:rowOff>102235</xdr:rowOff>
    </xdr:from>
    <xdr:to>
      <xdr:col>12</xdr:col>
      <xdr:colOff>219710</xdr:colOff>
      <xdr:row>8</xdr:row>
      <xdr:rowOff>102235</xdr:rowOff>
    </xdr:to>
    <xdr:sp>
      <xdr:nvSpPr>
        <xdr:cNvPr id="20614" name="Line 134"/>
        <xdr:cNvSpPr>
          <a:spLocks noChangeShapeType="1"/>
        </xdr:cNvSpPr>
      </xdr:nvSpPr>
      <xdr:spPr>
        <a:xfrm>
          <a:off x="810260" y="205486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373380</xdr:colOff>
      <xdr:row>19</xdr:row>
      <xdr:rowOff>111760</xdr:rowOff>
    </xdr:from>
    <xdr:to>
      <xdr:col>11</xdr:col>
      <xdr:colOff>230505</xdr:colOff>
      <xdr:row>19</xdr:row>
      <xdr:rowOff>111760</xdr:rowOff>
    </xdr:to>
    <xdr:sp>
      <xdr:nvSpPr>
        <xdr:cNvPr id="9" name="Line 132"/>
        <xdr:cNvSpPr>
          <a:spLocks noChangeShapeType="1"/>
        </xdr:cNvSpPr>
      </xdr:nvSpPr>
      <xdr:spPr>
        <a:xfrm>
          <a:off x="373380" y="423608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39370</xdr:colOff>
      <xdr:row>26</xdr:row>
      <xdr:rowOff>19685</xdr:rowOff>
    </xdr:from>
    <xdr:to>
      <xdr:col>12</xdr:col>
      <xdr:colOff>134620</xdr:colOff>
      <xdr:row>26</xdr:row>
      <xdr:rowOff>19685</xdr:rowOff>
    </xdr:to>
    <xdr:sp>
      <xdr:nvSpPr>
        <xdr:cNvPr id="10" name="Line 134"/>
        <xdr:cNvSpPr>
          <a:spLocks noChangeShapeType="1"/>
        </xdr:cNvSpPr>
      </xdr:nvSpPr>
      <xdr:spPr>
        <a:xfrm>
          <a:off x="725170" y="541083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542290</xdr:colOff>
      <xdr:row>26</xdr:row>
      <xdr:rowOff>57150</xdr:rowOff>
    </xdr:from>
    <xdr:to>
      <xdr:col>11</xdr:col>
      <xdr:colOff>399415</xdr:colOff>
      <xdr:row>26</xdr:row>
      <xdr:rowOff>57150</xdr:rowOff>
    </xdr:to>
    <xdr:sp>
      <xdr:nvSpPr>
        <xdr:cNvPr id="11" name="Line 132"/>
        <xdr:cNvSpPr>
          <a:spLocks noChangeShapeType="1"/>
        </xdr:cNvSpPr>
      </xdr:nvSpPr>
      <xdr:spPr>
        <a:xfrm>
          <a:off x="542290" y="544830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oleObject" Target="../embeddings/oleObject3.bin"/><Relationship Id="rId7" Type="http://schemas.openxmlformats.org/officeDocument/2006/relationships/image" Target="../media/image3.emf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8" Type="http://schemas.openxmlformats.org/officeDocument/2006/relationships/image" Target="../media/image8.e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7.e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6.e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5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P62"/>
  <sheetViews>
    <sheetView tabSelected="1" view="pageBreakPreview" zoomScaleNormal="85" zoomScaleSheetLayoutView="100" topLeftCell="A6" workbookViewId="0">
      <selection activeCell="G16" sqref="G16"/>
    </sheetView>
  </sheetViews>
  <sheetFormatPr defaultColWidth="9" defaultRowHeight="14.25"/>
  <cols>
    <col min="1" max="1" width="4.25" style="1" customWidth="1"/>
    <col min="2" max="2" width="14.625" style="1" customWidth="1"/>
    <col min="3" max="3" width="6.75" style="1" customWidth="1"/>
    <col min="4" max="4" width="8.75" style="1" customWidth="1"/>
    <col min="5" max="5" width="7.125" style="1" customWidth="1"/>
    <col min="6" max="6" width="6.75" style="1" customWidth="1"/>
    <col min="7" max="7" width="9.75" style="1" customWidth="1"/>
    <col min="8" max="8" width="8.75" style="1" customWidth="1"/>
    <col min="9" max="9" width="7.875" style="1" customWidth="1"/>
    <col min="10" max="10" width="9" style="1"/>
    <col min="11" max="11" width="2.375" style="1" customWidth="1"/>
    <col min="12" max="12" width="3.125" style="1" customWidth="1"/>
    <col min="13" max="13" width="3.75" style="1" customWidth="1"/>
    <col min="14" max="14" width="2.625" style="1" customWidth="1"/>
    <col min="15" max="15" width="3.625" style="1" customWidth="1"/>
    <col min="16" max="16" width="1.25" style="1" hidden="1" customWidth="1"/>
    <col min="17" max="16384" width="9" style="1"/>
  </cols>
  <sheetData>
    <row r="1" ht="21.7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ht="29.25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ht="24" customHeight="1" spans="1:9">
      <c r="A3" s="13" t="s">
        <v>2</v>
      </c>
      <c r="B3" s="13"/>
      <c r="C3" s="13"/>
      <c r="D3" s="13"/>
      <c r="E3" s="13"/>
      <c r="F3" s="14"/>
      <c r="G3" s="15"/>
      <c r="H3" s="15"/>
      <c r="I3" s="15"/>
    </row>
    <row r="4" ht="24" customHeight="1" spans="1:9">
      <c r="A4" s="13" t="s">
        <v>3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6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7" t="s">
        <v>5</v>
      </c>
      <c r="B6" s="18"/>
      <c r="C6" s="19" t="s">
        <v>6</v>
      </c>
      <c r="D6" s="19"/>
      <c r="E6" s="19"/>
      <c r="F6" s="20" t="s">
        <v>7</v>
      </c>
      <c r="G6" s="18"/>
      <c r="H6" s="15"/>
      <c r="I6" s="15"/>
    </row>
    <row r="7" ht="23.25" customHeight="1" spans="1:9">
      <c r="A7" s="21" t="s">
        <v>8</v>
      </c>
      <c r="B7" s="22" t="s">
        <v>9</v>
      </c>
      <c r="C7" s="22" t="s">
        <v>10</v>
      </c>
      <c r="D7" s="22"/>
      <c r="E7" s="22"/>
      <c r="F7" s="22"/>
      <c r="G7" s="22"/>
      <c r="H7" s="23"/>
      <c r="I7" s="66" t="s">
        <v>11</v>
      </c>
    </row>
    <row r="8" ht="21.95" customHeight="1" spans="1:9">
      <c r="A8" s="24"/>
      <c r="B8" s="25" t="s">
        <v>12</v>
      </c>
      <c r="C8" s="26" t="s">
        <v>13</v>
      </c>
      <c r="D8" s="26" t="s">
        <v>14</v>
      </c>
      <c r="E8" s="26" t="s">
        <v>15</v>
      </c>
      <c r="F8" s="26" t="s">
        <v>16</v>
      </c>
      <c r="G8" s="26" t="s">
        <v>17</v>
      </c>
      <c r="H8" s="27"/>
      <c r="I8" s="67"/>
    </row>
    <row r="9" s="6" customFormat="1" ht="21.95" customHeight="1" spans="1:12">
      <c r="A9" s="28">
        <v>1</v>
      </c>
      <c r="B9" s="29" t="s">
        <v>18</v>
      </c>
      <c r="C9" s="30">
        <v>0.025</v>
      </c>
      <c r="D9" s="30">
        <v>0.023</v>
      </c>
      <c r="E9" s="30">
        <v>0.016</v>
      </c>
      <c r="F9" s="30">
        <v>0.021</v>
      </c>
      <c r="G9" s="30">
        <v>0.018</v>
      </c>
      <c r="H9" s="31">
        <f>SUM(C9:G9)/5</f>
        <v>0.0206</v>
      </c>
      <c r="I9" s="68">
        <f t="shared" ref="I9:I22" si="0">MAX(C9:G9)-MIN(C9:G9)</f>
        <v>0.009</v>
      </c>
      <c r="K9" s="69"/>
      <c r="L9" s="70"/>
    </row>
    <row r="10" s="6" customFormat="1" ht="21.95" customHeight="1" spans="1:12">
      <c r="A10" s="28">
        <v>2</v>
      </c>
      <c r="B10" s="29" t="s">
        <v>19</v>
      </c>
      <c r="C10" s="30">
        <v>0.018</v>
      </c>
      <c r="D10" s="30">
        <v>0.021</v>
      </c>
      <c r="E10" s="30">
        <v>0.017</v>
      </c>
      <c r="F10" s="30">
        <v>0.02</v>
      </c>
      <c r="G10" s="30">
        <v>0.019</v>
      </c>
      <c r="H10" s="32">
        <f t="shared" ref="H10:H22" si="1">SUM(C10:G10)/5</f>
        <v>0.019</v>
      </c>
      <c r="I10" s="71">
        <f t="shared" si="0"/>
        <v>0.004</v>
      </c>
      <c r="K10" s="69"/>
      <c r="L10" s="70"/>
    </row>
    <row r="11" s="6" customFormat="1" ht="21.95" customHeight="1" spans="1:12">
      <c r="A11" s="28">
        <v>3</v>
      </c>
      <c r="B11" s="29" t="s">
        <v>20</v>
      </c>
      <c r="C11" s="30">
        <v>0.019</v>
      </c>
      <c r="D11" s="30">
        <v>0.021</v>
      </c>
      <c r="E11" s="30">
        <v>0.018</v>
      </c>
      <c r="F11" s="30">
        <v>0.022</v>
      </c>
      <c r="G11" s="30">
        <v>0.023</v>
      </c>
      <c r="H11" s="32">
        <f t="shared" si="1"/>
        <v>0.0206</v>
      </c>
      <c r="I11" s="71">
        <f t="shared" si="0"/>
        <v>0.005</v>
      </c>
      <c r="K11" s="69"/>
      <c r="L11" s="70"/>
    </row>
    <row r="12" s="6" customFormat="1" ht="21.95" customHeight="1" spans="1:12">
      <c r="A12" s="28">
        <v>4</v>
      </c>
      <c r="B12" s="29" t="s">
        <v>21</v>
      </c>
      <c r="C12" s="30">
        <v>0.018</v>
      </c>
      <c r="D12" s="30">
        <v>0.021</v>
      </c>
      <c r="E12" s="30">
        <v>0.019</v>
      </c>
      <c r="F12" s="30">
        <v>0.024</v>
      </c>
      <c r="G12" s="30">
        <v>0.019</v>
      </c>
      <c r="H12" s="32">
        <f t="shared" si="1"/>
        <v>0.0202</v>
      </c>
      <c r="I12" s="71">
        <f t="shared" si="0"/>
        <v>0.006</v>
      </c>
      <c r="K12" s="69" t="s">
        <v>22</v>
      </c>
      <c r="L12" s="70" t="s">
        <v>23</v>
      </c>
    </row>
    <row r="13" s="6" customFormat="1" ht="21.95" customHeight="1" spans="1:12">
      <c r="A13" s="33">
        <v>5</v>
      </c>
      <c r="B13" s="29" t="s">
        <v>24</v>
      </c>
      <c r="C13" s="30">
        <v>0.021</v>
      </c>
      <c r="D13" s="30">
        <v>0.023</v>
      </c>
      <c r="E13" s="30">
        <v>0.025</v>
      </c>
      <c r="F13" s="30">
        <v>0.024</v>
      </c>
      <c r="G13" s="30">
        <v>0.023</v>
      </c>
      <c r="H13" s="32">
        <f t="shared" si="1"/>
        <v>0.0232</v>
      </c>
      <c r="I13" s="71">
        <f t="shared" si="0"/>
        <v>0.004</v>
      </c>
      <c r="K13" s="69"/>
      <c r="L13" s="70"/>
    </row>
    <row r="14" s="6" customFormat="1" ht="21.95" customHeight="1" spans="1:12">
      <c r="A14" s="33">
        <v>6</v>
      </c>
      <c r="B14" s="29" t="s">
        <v>25</v>
      </c>
      <c r="C14" s="30">
        <v>0.022</v>
      </c>
      <c r="D14" s="30">
        <v>0.023</v>
      </c>
      <c r="E14" s="30">
        <v>0.024</v>
      </c>
      <c r="F14" s="30">
        <v>0.026</v>
      </c>
      <c r="G14" s="30">
        <v>0.025</v>
      </c>
      <c r="H14" s="32">
        <f t="shared" si="1"/>
        <v>0.024</v>
      </c>
      <c r="I14" s="71">
        <f t="shared" si="0"/>
        <v>0.004</v>
      </c>
      <c r="K14" s="69"/>
      <c r="L14" s="70"/>
    </row>
    <row r="15" s="6" customFormat="1" ht="21.95" customHeight="1" spans="1:12">
      <c r="A15" s="33">
        <v>7</v>
      </c>
      <c r="B15" s="29" t="s">
        <v>26</v>
      </c>
      <c r="C15" s="30">
        <v>0.021</v>
      </c>
      <c r="D15" s="30">
        <v>0.023</v>
      </c>
      <c r="E15" s="30">
        <v>0.025</v>
      </c>
      <c r="F15" s="30">
        <v>0.024</v>
      </c>
      <c r="G15" s="30">
        <v>0.023</v>
      </c>
      <c r="H15" s="32">
        <f t="shared" si="1"/>
        <v>0.0232</v>
      </c>
      <c r="I15" s="71">
        <f t="shared" si="0"/>
        <v>0.004</v>
      </c>
      <c r="K15" s="69" t="s">
        <v>27</v>
      </c>
      <c r="L15" s="70"/>
    </row>
    <row r="16" s="6" customFormat="1" ht="21.95" customHeight="1" spans="1:12">
      <c r="A16" s="33">
        <v>8</v>
      </c>
      <c r="B16" s="29" t="s">
        <v>28</v>
      </c>
      <c r="C16" s="30">
        <v>0.018</v>
      </c>
      <c r="D16" s="30">
        <v>0.021</v>
      </c>
      <c r="E16" s="30">
        <v>0.019</v>
      </c>
      <c r="F16" s="30">
        <v>0.024</v>
      </c>
      <c r="G16" s="30">
        <v>0.019</v>
      </c>
      <c r="H16" s="32">
        <f>SUM(C16:G16)/5</f>
        <v>0.0202</v>
      </c>
      <c r="I16" s="71">
        <f t="shared" si="0"/>
        <v>0.006</v>
      </c>
      <c r="K16" s="69"/>
      <c r="L16" s="72"/>
    </row>
    <row r="17" s="6" customFormat="1" ht="21.95" customHeight="1" spans="1:12">
      <c r="A17" s="33">
        <v>9</v>
      </c>
      <c r="B17" s="29" t="s">
        <v>29</v>
      </c>
      <c r="C17" s="30">
        <v>0.022</v>
      </c>
      <c r="D17" s="30">
        <v>0.018</v>
      </c>
      <c r="E17" s="30">
        <v>0.019</v>
      </c>
      <c r="F17" s="30">
        <v>0.025</v>
      </c>
      <c r="G17" s="30">
        <v>0.021</v>
      </c>
      <c r="H17" s="32">
        <f t="shared" si="1"/>
        <v>0.021</v>
      </c>
      <c r="I17" s="71">
        <f t="shared" si="0"/>
        <v>0.007</v>
      </c>
      <c r="K17" s="69"/>
      <c r="L17" s="70"/>
    </row>
    <row r="18" s="6" customFormat="1" ht="21.95" customHeight="1" spans="1:12">
      <c r="A18" s="33">
        <v>10</v>
      </c>
      <c r="B18" s="29" t="s">
        <v>30</v>
      </c>
      <c r="C18" s="30">
        <v>0.021</v>
      </c>
      <c r="D18" s="30">
        <v>0.019</v>
      </c>
      <c r="E18" s="30">
        <v>0.02</v>
      </c>
      <c r="F18" s="30">
        <v>0.024</v>
      </c>
      <c r="G18" s="30">
        <v>0.026</v>
      </c>
      <c r="H18" s="32">
        <f t="shared" si="1"/>
        <v>0.022</v>
      </c>
      <c r="I18" s="71">
        <f t="shared" si="0"/>
        <v>0.007</v>
      </c>
      <c r="K18" s="69"/>
      <c r="L18" s="70"/>
    </row>
    <row r="19" s="6" customFormat="1" ht="21.95" customHeight="1" spans="1:12">
      <c r="A19" s="33">
        <v>11</v>
      </c>
      <c r="B19" s="29" t="s">
        <v>31</v>
      </c>
      <c r="C19" s="30">
        <v>0.019</v>
      </c>
      <c r="D19" s="30">
        <v>0.021</v>
      </c>
      <c r="E19" s="30">
        <v>0.022</v>
      </c>
      <c r="F19" s="30">
        <v>0.023</v>
      </c>
      <c r="G19" s="34">
        <v>0.024</v>
      </c>
      <c r="H19" s="32">
        <f t="shared" si="1"/>
        <v>0.0218</v>
      </c>
      <c r="I19" s="71">
        <f t="shared" si="0"/>
        <v>0.005</v>
      </c>
      <c r="K19" s="69"/>
      <c r="L19" s="70"/>
    </row>
    <row r="20" s="6" customFormat="1" ht="21.95" customHeight="1" spans="1:12">
      <c r="A20" s="33">
        <v>12</v>
      </c>
      <c r="B20" s="29" t="s">
        <v>32</v>
      </c>
      <c r="C20" s="30">
        <v>0.019</v>
      </c>
      <c r="D20" s="30">
        <v>0.021</v>
      </c>
      <c r="E20" s="30">
        <v>0.018</v>
      </c>
      <c r="F20" s="30">
        <v>0.022</v>
      </c>
      <c r="G20" s="30">
        <v>0.023</v>
      </c>
      <c r="H20" s="32">
        <f t="shared" si="1"/>
        <v>0.0206</v>
      </c>
      <c r="I20" s="71">
        <f t="shared" si="0"/>
        <v>0.005</v>
      </c>
      <c r="K20" s="69"/>
      <c r="L20" s="70"/>
    </row>
    <row r="21" s="6" customFormat="1" ht="21.95" customHeight="1" spans="1:12">
      <c r="A21" s="33">
        <v>13</v>
      </c>
      <c r="B21" s="29" t="s">
        <v>33</v>
      </c>
      <c r="C21" s="30">
        <v>0.018</v>
      </c>
      <c r="D21" s="30">
        <v>0.021</v>
      </c>
      <c r="E21" s="30">
        <v>0.019</v>
      </c>
      <c r="F21" s="30">
        <v>0.024</v>
      </c>
      <c r="G21" s="30">
        <v>0.019</v>
      </c>
      <c r="H21" s="32">
        <f t="shared" si="1"/>
        <v>0.0202</v>
      </c>
      <c r="I21" s="71">
        <f t="shared" si="0"/>
        <v>0.006</v>
      </c>
      <c r="K21" s="69"/>
      <c r="L21" s="70"/>
    </row>
    <row r="22" s="6" customFormat="1" ht="21.95" customHeight="1" spans="1:12">
      <c r="A22" s="33">
        <v>14</v>
      </c>
      <c r="B22" s="29" t="s">
        <v>34</v>
      </c>
      <c r="C22" s="30">
        <v>0.019</v>
      </c>
      <c r="D22" s="30">
        <v>0.021</v>
      </c>
      <c r="E22" s="30">
        <v>0.022</v>
      </c>
      <c r="F22" s="30">
        <v>0.023</v>
      </c>
      <c r="G22" s="34">
        <v>0.024</v>
      </c>
      <c r="H22" s="32">
        <f t="shared" si="1"/>
        <v>0.0218</v>
      </c>
      <c r="I22" s="71">
        <f t="shared" si="0"/>
        <v>0.005</v>
      </c>
      <c r="K22" s="69"/>
      <c r="L22" s="70"/>
    </row>
    <row r="23" s="6" customFormat="1" ht="21.95" customHeight="1" spans="1:9">
      <c r="A23" s="35"/>
      <c r="B23" s="36">
        <f>AVERAGE(H9:H18)</f>
        <v>0.0214</v>
      </c>
      <c r="C23" s="37"/>
      <c r="D23" s="37"/>
      <c r="E23" s="37"/>
      <c r="F23" s="38"/>
      <c r="G23" s="39">
        <f>AVERAGE(I9:I18)</f>
        <v>0.0056</v>
      </c>
      <c r="H23" s="31"/>
      <c r="I23" s="73"/>
    </row>
    <row r="24" s="6" customFormat="1" ht="29.25" customHeight="1" spans="1:9">
      <c r="A24" s="40" t="s">
        <v>35</v>
      </c>
      <c r="B24" s="41"/>
      <c r="C24" s="42" t="s">
        <v>36</v>
      </c>
      <c r="D24" s="43">
        <v>0.577</v>
      </c>
      <c r="E24" s="42" t="s">
        <v>37</v>
      </c>
      <c r="F24" s="43">
        <v>2.114</v>
      </c>
      <c r="G24" s="42" t="s">
        <v>38</v>
      </c>
      <c r="H24" s="43">
        <v>0</v>
      </c>
      <c r="I24" s="74"/>
    </row>
    <row r="25" ht="37.5" customHeight="1" spans="1:9">
      <c r="A25" s="44"/>
      <c r="B25" s="45" t="s">
        <v>39</v>
      </c>
      <c r="C25" s="46"/>
      <c r="D25" s="6"/>
      <c r="E25" s="6"/>
      <c r="F25" s="6"/>
      <c r="G25" s="6"/>
      <c r="H25" s="6"/>
      <c r="I25" s="6"/>
    </row>
    <row r="26" ht="23.25" customHeight="1" spans="1:9">
      <c r="A26" s="47" t="s">
        <v>40</v>
      </c>
      <c r="B26" s="48" t="s">
        <v>41</v>
      </c>
      <c r="C26" s="49"/>
      <c r="D26" s="39">
        <f>SUM(B23)</f>
        <v>0.0214</v>
      </c>
      <c r="E26" s="50" t="s">
        <v>42</v>
      </c>
      <c r="F26" s="6"/>
      <c r="G26" s="6"/>
      <c r="H26" s="6" t="s">
        <v>43</v>
      </c>
      <c r="I26" s="6"/>
    </row>
    <row r="27" ht="36.75" customHeight="1" spans="1:9">
      <c r="A27" s="47" t="s">
        <v>44</v>
      </c>
      <c r="B27" s="48" t="s">
        <v>45</v>
      </c>
      <c r="C27" s="49"/>
      <c r="D27" s="51">
        <f>SUM(D26+D24*G23)</f>
        <v>0.0246312</v>
      </c>
      <c r="E27" s="50" t="s">
        <v>42</v>
      </c>
      <c r="F27" s="52"/>
      <c r="G27" s="52"/>
      <c r="H27" s="53"/>
      <c r="I27" s="53"/>
    </row>
    <row r="28" ht="27" customHeight="1" spans="1:9">
      <c r="A28" s="47" t="s">
        <v>46</v>
      </c>
      <c r="B28" s="48" t="s">
        <v>47</v>
      </c>
      <c r="D28" s="51">
        <f>SUM(B23-D24*G23)</f>
        <v>0.0181688</v>
      </c>
      <c r="E28" s="50" t="s">
        <v>42</v>
      </c>
      <c r="F28" s="54"/>
      <c r="G28" s="54"/>
      <c r="H28" s="54"/>
      <c r="I28" s="6"/>
    </row>
    <row r="29" ht="39.75" customHeight="1" spans="1:9">
      <c r="A29" s="55" t="s">
        <v>11</v>
      </c>
      <c r="B29" s="56" t="s">
        <v>39</v>
      </c>
      <c r="D29" s="57"/>
      <c r="E29" s="6"/>
      <c r="F29" s="6"/>
      <c r="G29" s="6"/>
      <c r="H29" s="6"/>
      <c r="I29" s="6"/>
    </row>
    <row r="30" ht="25.5" customHeight="1" spans="1:9">
      <c r="A30" s="58" t="s">
        <v>48</v>
      </c>
      <c r="B30" s="59" t="s">
        <v>49</v>
      </c>
      <c r="D30" s="60">
        <f>SUM(G23)</f>
        <v>0.0056</v>
      </c>
      <c r="E30" s="50" t="s">
        <v>42</v>
      </c>
      <c r="F30" s="6"/>
      <c r="G30" s="6"/>
      <c r="H30" s="6"/>
      <c r="I30" s="6"/>
    </row>
    <row r="31" ht="30.75" customHeight="1" spans="1:9">
      <c r="A31" s="47" t="s">
        <v>44</v>
      </c>
      <c r="B31" s="48" t="s">
        <v>45</v>
      </c>
      <c r="D31" s="60">
        <f>SUM(F24*G23)</f>
        <v>0.0118384</v>
      </c>
      <c r="E31" s="50" t="s">
        <v>42</v>
      </c>
      <c r="F31" s="39"/>
      <c r="G31" s="6"/>
      <c r="H31" s="53"/>
      <c r="I31" s="53"/>
    </row>
    <row r="32" ht="29.25" customHeight="1" spans="1:9">
      <c r="A32" s="47" t="s">
        <v>46</v>
      </c>
      <c r="B32" s="48" t="s">
        <v>47</v>
      </c>
      <c r="D32" s="61">
        <f>SUM(H24*G23)</f>
        <v>0</v>
      </c>
      <c r="E32" s="50" t="s">
        <v>42</v>
      </c>
      <c r="F32" s="6"/>
      <c r="G32" s="6"/>
      <c r="H32" s="53"/>
      <c r="I32" s="53"/>
    </row>
    <row r="33" ht="48" customHeight="1" spans="1:9">
      <c r="A33" s="62" t="s">
        <v>50</v>
      </c>
      <c r="B33" s="9"/>
      <c r="C33" s="9"/>
      <c r="D33" s="9"/>
      <c r="E33" s="9"/>
      <c r="F33" s="9"/>
      <c r="G33" s="9"/>
      <c r="H33" s="9"/>
      <c r="I33" s="9"/>
    </row>
    <row r="34" ht="46.5" customHeight="1" spans="1:9">
      <c r="A34" s="63" t="s">
        <v>51</v>
      </c>
      <c r="B34" s="64"/>
      <c r="C34" s="64"/>
      <c r="D34" s="64"/>
      <c r="E34" s="64"/>
      <c r="F34" s="64"/>
      <c r="G34" s="64"/>
      <c r="H34" s="64"/>
      <c r="I34" s="64"/>
    </row>
    <row r="35" ht="49.5" customHeight="1" spans="2:9">
      <c r="B35" s="65" t="s">
        <v>52</v>
      </c>
      <c r="C35" s="65"/>
      <c r="D35" s="65"/>
      <c r="E35" s="65"/>
      <c r="F35" s="65"/>
      <c r="G35" s="65"/>
      <c r="H35" s="65"/>
      <c r="I35" s="65"/>
    </row>
    <row r="37" ht="22.5" spans="1:16">
      <c r="A37" s="11" t="s">
        <v>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20.25" spans="1:16">
      <c r="A38" s="2" t="s">
        <v>53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8.75" spans="1:16">
      <c r="A39" s="45" t="s">
        <v>54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62" spans="5:9">
      <c r="E62" s="4" t="s">
        <v>55</v>
      </c>
      <c r="F62" s="4"/>
      <c r="G62" s="4"/>
      <c r="H62" s="4"/>
      <c r="I62" s="4"/>
    </row>
  </sheetData>
  <mergeCells count="22">
    <mergeCell ref="A1:I1"/>
    <mergeCell ref="A2:I2"/>
    <mergeCell ref="A3:F3"/>
    <mergeCell ref="A4:I4"/>
    <mergeCell ref="A5:I5"/>
    <mergeCell ref="C6:E6"/>
    <mergeCell ref="C7:G7"/>
    <mergeCell ref="A24:B24"/>
    <mergeCell ref="B25:C25"/>
    <mergeCell ref="H27:I27"/>
    <mergeCell ref="H31:I31"/>
    <mergeCell ref="H32:I32"/>
    <mergeCell ref="A33:I33"/>
    <mergeCell ref="A34:I34"/>
    <mergeCell ref="B35:I35"/>
    <mergeCell ref="A37:P37"/>
    <mergeCell ref="A38:P38"/>
    <mergeCell ref="A39:P39"/>
    <mergeCell ref="E62:I62"/>
    <mergeCell ref="A7:A8"/>
    <mergeCell ref="H7:H8"/>
    <mergeCell ref="I7:I8"/>
  </mergeCells>
  <pageMargins left="0" right="0" top="0" bottom="0" header="0.511811023622047" footer="0.511811023622047"/>
  <pageSetup paperSize="9" orientation="portrait"/>
  <headerFooter alignWithMargins="0"/>
  <drawing r:id="rId2"/>
  <legacyDrawing r:id="rId3"/>
  <oleObjects>
    <mc:AlternateContent xmlns:mc="http://schemas.openxmlformats.org/markup-compatibility/2006">
      <mc:Choice Requires="x14">
        <oleObject shapeId="19457" progId="Equation.3" r:id="rId4">
          <objectPr defaultSize="0" r:id="rId5">
            <anchor moveWithCells="1" sizeWithCells="1">
              <from>
                <xdr:col>7</xdr:col>
                <xdr:colOff>457200</xdr:colOff>
                <xdr:row>6</xdr:row>
                <xdr:rowOff>133350</xdr:rowOff>
              </from>
              <to>
                <xdr:col>7</xdr:col>
                <xdr:colOff>685800</xdr:colOff>
                <xdr:row>7</xdr:row>
                <xdr:rowOff>142875</xdr:rowOff>
              </to>
            </anchor>
          </objectPr>
        </oleObject>
      </mc:Choice>
      <mc:Fallback>
        <oleObject shapeId="19457" progId="Equation.3" r:id="rId4"/>
      </mc:Fallback>
    </mc:AlternateContent>
    <mc:AlternateContent xmlns:mc="http://schemas.openxmlformats.org/markup-compatibility/2006">
      <mc:Choice Requires="x14">
        <oleObject shapeId="19458" progId="Equation.3" r:id="rId6">
          <objectPr defaultSize="0" r:id="rId7">
            <anchor moveWithCells="1">
              <from>
                <xdr:col>0</xdr:col>
                <xdr:colOff>457200</xdr:colOff>
                <xdr:row>22</xdr:row>
                <xdr:rowOff>0</xdr:rowOff>
              </from>
              <to>
                <xdr:col>1</xdr:col>
                <xdr:colOff>276225</xdr:colOff>
                <xdr:row>23</xdr:row>
                <xdr:rowOff>19050</xdr:rowOff>
              </to>
            </anchor>
          </objectPr>
        </oleObject>
      </mc:Choice>
      <mc:Fallback>
        <oleObject shapeId="19458" progId="Equation.3" r:id="rId6"/>
      </mc:Fallback>
    </mc:AlternateContent>
    <mc:AlternateContent xmlns:mc="http://schemas.openxmlformats.org/markup-compatibility/2006">
      <mc:Choice Requires="x14">
        <oleObject shapeId="19460" progId="Equation.3" r:id="rId8">
          <objectPr defaultSize="0" r:id="rId7">
            <anchor moveWithCells="1">
              <from>
                <xdr:col>2</xdr:col>
                <xdr:colOff>123825</xdr:colOff>
                <xdr:row>25</xdr:row>
                <xdr:rowOff>19050</xdr:rowOff>
              </from>
              <to>
                <xdr:col>2</xdr:col>
                <xdr:colOff>390525</xdr:colOff>
                <xdr:row>26</xdr:row>
                <xdr:rowOff>28575</xdr:rowOff>
              </to>
            </anchor>
          </objectPr>
        </oleObject>
      </mc:Choice>
      <mc:Fallback>
        <oleObject shapeId="19460" progId="Equation.3" r:id="rId8"/>
      </mc:Fallback>
    </mc:AlternateContent>
    <mc:AlternateContent xmlns:mc="http://schemas.openxmlformats.org/markup-compatibility/2006">
      <mc:Choice Requires="x14">
        <oleObject shapeId="19461" progId="Equation.3" r:id="rId9">
          <objectPr defaultSize="0" r:id="rId10">
            <anchor moveWithCells="1">
              <from>
                <xdr:col>1</xdr:col>
                <xdr:colOff>1095375</xdr:colOff>
                <xdr:row>26</xdr:row>
                <xdr:rowOff>95250</xdr:rowOff>
              </from>
              <to>
                <xdr:col>3</xdr:col>
                <xdr:colOff>28575</xdr:colOff>
                <xdr:row>26</xdr:row>
                <xdr:rowOff>457200</xdr:rowOff>
              </to>
            </anchor>
          </objectPr>
        </oleObject>
      </mc:Choice>
      <mc:Fallback>
        <oleObject shapeId="19461" progId="Equation.3" r:id="rId9"/>
      </mc:Fallback>
    </mc:AlternateContent>
    <mc:AlternateContent xmlns:mc="http://schemas.openxmlformats.org/markup-compatibility/2006">
      <mc:Choice Requires="x14">
        <oleObject shapeId="19462" progId="Equation.3" r:id="rId11">
          <objectPr defaultSize="0" r:id="rId12">
            <anchor moveWithCells="1">
              <from>
                <xdr:col>1</xdr:col>
                <xdr:colOff>1000125</xdr:colOff>
                <xdr:row>27</xdr:row>
                <xdr:rowOff>47625</xdr:rowOff>
              </from>
              <to>
                <xdr:col>2</xdr:col>
                <xdr:colOff>447675</xdr:colOff>
                <xdr:row>28</xdr:row>
                <xdr:rowOff>9525</xdr:rowOff>
              </to>
            </anchor>
          </objectPr>
        </oleObject>
      </mc:Choice>
      <mc:Fallback>
        <oleObject shapeId="19462" progId="Equation.3" r:id="rId11"/>
      </mc:Fallback>
    </mc:AlternateContent>
    <mc:AlternateContent xmlns:mc="http://schemas.openxmlformats.org/markup-compatibility/2006">
      <mc:Choice Requires="x14">
        <oleObject shapeId="19464" progId="Equation.3" r:id="rId13">
          <objectPr defaultSize="0" r:id="rId14">
            <anchor moveWithCells="1">
              <from>
                <xdr:col>2</xdr:col>
                <xdr:colOff>38100</xdr:colOff>
                <xdr:row>30</xdr:row>
                <xdr:rowOff>114300</xdr:rowOff>
              </from>
              <to>
                <xdr:col>2</xdr:col>
                <xdr:colOff>428625</xdr:colOff>
                <xdr:row>31</xdr:row>
                <xdr:rowOff>0</xdr:rowOff>
              </to>
            </anchor>
          </objectPr>
        </oleObject>
      </mc:Choice>
      <mc:Fallback>
        <oleObject shapeId="19464" progId="Equation.3" r:id="rId13"/>
      </mc:Fallback>
    </mc:AlternateContent>
    <mc:AlternateContent xmlns:mc="http://schemas.openxmlformats.org/markup-compatibility/2006">
      <mc:Choice Requires="x14">
        <oleObject shapeId="19465" progId="Equation.3" r:id="rId15">
          <objectPr defaultSize="0" r:id="rId16">
            <anchor moveWithCells="1" sizeWithCells="1">
              <from>
                <xdr:col>0</xdr:col>
                <xdr:colOff>533400</xdr:colOff>
                <xdr:row>24</xdr:row>
                <xdr:rowOff>95250</xdr:rowOff>
              </from>
              <to>
                <xdr:col>0</xdr:col>
                <xdr:colOff>685800</xdr:colOff>
                <xdr:row>24</xdr:row>
                <xdr:rowOff>438150</xdr:rowOff>
              </to>
            </anchor>
          </objectPr>
        </oleObject>
      </mc:Choice>
      <mc:Fallback>
        <oleObject shapeId="19465" progId="Equation.3" r:id="rId15"/>
      </mc:Fallback>
    </mc:AlternateContent>
    <mc:AlternateContent xmlns:mc="http://schemas.openxmlformats.org/markup-compatibility/2006">
      <mc:Choice Requires="x14">
        <oleObject shapeId="19466" progId="Equation.3" r:id="rId17">
          <objectPr defaultSize="0" r:id="rId18">
            <anchor moveWithCells="1">
              <from>
                <xdr:col>2</xdr:col>
                <xdr:colOff>47625</xdr:colOff>
                <xdr:row>31</xdr:row>
                <xdr:rowOff>57150</xdr:rowOff>
              </from>
              <to>
                <xdr:col>3</xdr:col>
                <xdr:colOff>38100</xdr:colOff>
                <xdr:row>31</xdr:row>
                <xdr:rowOff>361950</xdr:rowOff>
              </to>
            </anchor>
          </objectPr>
        </oleObject>
      </mc:Choice>
      <mc:Fallback>
        <oleObject shapeId="19466" progId="Equation.3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6"/>
  <sheetViews>
    <sheetView zoomScale="70" zoomScaleNormal="70" workbookViewId="0">
      <selection activeCell="E17" sqref="E17:I17"/>
    </sheetView>
  </sheetViews>
  <sheetFormatPr defaultColWidth="9" defaultRowHeight="14.25"/>
  <cols>
    <col min="12" max="12" width="6.25" customWidth="1"/>
    <col min="13" max="13" width="4.375" customWidth="1"/>
    <col min="14" max="14" width="11.5" customWidth="1"/>
  </cols>
  <sheetData>
    <row r="1" ht="27.75" customHeight="1" spans="1:13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 t="s">
        <v>54</v>
      </c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6" spans="13:14">
      <c r="M6" s="6" t="s">
        <v>45</v>
      </c>
      <c r="N6" s="7">
        <f>'1A'!D27</f>
        <v>0.0246312</v>
      </c>
    </row>
    <row r="8" spans="13:13">
      <c r="M8" s="1"/>
    </row>
    <row r="9" spans="13:14">
      <c r="M9" s="8" t="s">
        <v>49</v>
      </c>
      <c r="N9" s="7">
        <f>'1A'!D26</f>
        <v>0.0214</v>
      </c>
    </row>
    <row r="13" spans="13:14">
      <c r="M13" s="6" t="s">
        <v>47</v>
      </c>
      <c r="N13">
        <f>'1A'!D28</f>
        <v>0.0181688</v>
      </c>
    </row>
    <row r="15" spans="13:13">
      <c r="M15" s="6"/>
    </row>
    <row r="17" ht="20.25" customHeight="1" spans="5:13">
      <c r="E17" s="4" t="s">
        <v>55</v>
      </c>
      <c r="F17" s="5"/>
      <c r="G17" s="5"/>
      <c r="H17" s="5"/>
      <c r="I17" s="5"/>
      <c r="M17" s="1"/>
    </row>
    <row r="18" ht="22.5" customHeight="1" spans="13:13">
      <c r="M18" s="1"/>
    </row>
    <row r="19" spans="13:14">
      <c r="M19" s="6" t="s">
        <v>58</v>
      </c>
      <c r="N19">
        <f>'1A'!D31</f>
        <v>0.0118384</v>
      </c>
    </row>
    <row r="23" spans="13:13">
      <c r="M23" s="9" t="s">
        <v>59</v>
      </c>
    </row>
    <row r="26" spans="13:13">
      <c r="M26" s="1" t="s">
        <v>60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森林</cp:lastModifiedBy>
  <dcterms:created xsi:type="dcterms:W3CDTF">1996-12-17T01:32:00Z</dcterms:created>
  <cp:lastPrinted>2019-11-14T07:00:00Z</cp:lastPrinted>
  <dcterms:modified xsi:type="dcterms:W3CDTF">2019-11-15T05:46:34Z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