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A" sheetId="16" r:id="rId1"/>
    <sheet name="控制图" sheetId="18" r:id="rId2"/>
  </sheets>
  <definedNames>
    <definedName name="_xlnm._FilterDatabase" localSheetId="0" hidden="1">'1A'!$A$4:$I$21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<sst xmlns="http://schemas.openxmlformats.org/spreadsheetml/2006/main" count="58" uniqueCount="52">
  <si>
    <t>附录D</t>
  </si>
  <si>
    <t>Φ600稳流罐水压密封试验测量过程监视统计记录表</t>
  </si>
  <si>
    <t>测量过程名称：Φ600稳流罐水压密封试验</t>
  </si>
  <si>
    <t>被测参数：压力值         测量值：1MPa     允差范围：+0.2MPa</t>
  </si>
  <si>
    <t xml:space="preserve">测量仪器： 压力表       测量范围：0-1.6MPa  示值误差±0.0256MPa </t>
  </si>
  <si>
    <r>
      <rPr>
        <sz val="12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</si>
  <si>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核查标准：数据采集中心控制系统给定</t>
  </si>
  <si>
    <t>1.2MPa</t>
  </si>
  <si>
    <t>序号</t>
  </si>
  <si>
    <t>核查</t>
  </si>
  <si>
    <t>观察记录（MPa）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</si>
  <si>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</si>
  <si>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</si>
  <si>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</si>
  <si>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</si>
  <si>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</si>
  <si>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</si>
  <si>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0"/>
        <rFont val="宋体"/>
        <charset val="134"/>
      </rPr>
      <t>5</t>
    </r>
  </si>
  <si>
    <t>2020.9.21</t>
  </si>
  <si>
    <t>2020.10.18</t>
  </si>
  <si>
    <t>2020.11.19</t>
  </si>
  <si>
    <t>2020.12.23</t>
  </si>
  <si>
    <t>2021.1.15</t>
  </si>
  <si>
    <t>2021.3.5</t>
  </si>
  <si>
    <t>2021.4.8</t>
  </si>
  <si>
    <t>2021.5.9</t>
  </si>
  <si>
    <t>2021.6.8</t>
  </si>
  <si>
    <t>2021.7.5</t>
  </si>
  <si>
    <t>2020.8.3</t>
  </si>
  <si>
    <t>查表得:</t>
  </si>
  <si>
    <r>
      <rPr>
        <sz val="12"/>
        <rFont val="宋体"/>
        <charset val="134"/>
      </rPr>
      <t>A</t>
    </r>
    <r>
      <rPr>
        <vertAlign val="subscript"/>
        <sz val="10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</si>
  <si>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</si>
  <si>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0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</si>
  <si>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</si>
  <si>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0"/>
        <rFont val="Times New Roman"/>
        <charset val="134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</si>
  <si>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</si>
  <si>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</si>
  <si>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</si>
  <si>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</si>
  <si>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</si>
  <si>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</si>
  <si>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</si>
  <si>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t xml:space="preserve">  监视结果评价：</t>
  </si>
  <si>
    <t xml:space="preserve">    均值、极差控制图状态正常，产品Φ600稳流罐水压密封试验测量过程中未出现非正常变异，能满足生产工艺要求。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</si>
  <si>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江海</t>
    </r>
    <r>
      <rPr>
        <sz val="12"/>
        <rFont val="Times New Roman"/>
        <charset val="134"/>
      </rPr>
      <t xml:space="preserve">                                 2021.8.3</t>
    </r>
  </si>
  <si>
    <t>附录E Φ600稳流罐水压密封试验测量过程控制图</t>
  </si>
  <si>
    <t>UCL=1.20</t>
  </si>
  <si>
    <t>CL=1.18</t>
  </si>
  <si>
    <t>LCL=1.16</t>
  </si>
  <si>
    <t>UCL=0.08</t>
  </si>
  <si>
    <t>CL=0.04</t>
  </si>
  <si>
    <t>LCL=00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</si>
</sst>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177" formatCode="0.00_);[Red]\(0.00\)"/>
    <numFmt numFmtId="178" formatCode="0.00_ "/>
    <numFmt numFmtId="179" formatCode="0.0000_ "/>
  </numFmts>
  <fonts count="35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Times New Roman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1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29" fillId="2" borderId="11" applyNumberFormat="0" applyAlignment="0" applyProtection="0">
      <alignment vertical="center"/>
    </xf>
    <xf numFmtId="0" fontId="30" fillId="21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60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justify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indent="1"/>
    </xf>
    <xf numFmtId="0" fontId="0" fillId="0" borderId="0" xfId="0" applyNumberFormat="1" applyFont="1" applyFill="1" applyBorder="1" applyAlignment="1" applyProtection="1">
      <alignment horizontal="left" vertical="center" inden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176" fontId="8" fillId="0" borderId="5" xfId="0" applyNumberFormat="1" applyFont="1" applyFill="1" applyBorder="1" applyAlignment="1" applyProtection="1">
      <alignment horizontal="center" wrapText="1"/>
    </xf>
    <xf numFmtId="0" fontId="0" fillId="0" borderId="6" xfId="0" applyNumberFormat="1" applyFont="1" applyFill="1" applyBorder="1" applyAlignment="1" applyProtection="1"/>
    <xf numFmtId="178" fontId="0" fillId="0" borderId="7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0" fontId="0" fillId="0" borderId="7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right" vertical="center"/>
    </xf>
    <xf numFmtId="0" fontId="0" fillId="0" borderId="8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8" fontId="0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79" fontId="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177" fontId="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wrapText="1"/>
    </xf>
    <xf numFmtId="176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9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均值控制图</a:t>
            </a:r>
            <a:endParaRPr lang="zh-CN" altLang="en-US" sz="1600" b="1"/>
          </a:p>
        </c:rich>
      </c:tx>
      <c:layout>
        <c:manualLayout>
          <c:xMode val="edge"/>
          <c:yMode val="edge"/>
          <c:x val="0.445239576851276"/>
          <c:y val="0.034722222222222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36145435149791"/>
          <c:y val="0.190972222222222"/>
          <c:w val="0.916828162503334"/>
          <c:h val="0.7010185185185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'1A'!$H$10:$H$21</c:f>
              <c:numCache>
                <c:formatCode>0.00_);[Red]\(0.00\)</c:formatCode>
                <c:ptCount val="12"/>
                <c:pt idx="0">
                  <c:v>1.194</c:v>
                </c:pt>
                <c:pt idx="1">
                  <c:v>1.186</c:v>
                </c:pt>
                <c:pt idx="2">
                  <c:v>1.19</c:v>
                </c:pt>
                <c:pt idx="3">
                  <c:v>1.166</c:v>
                </c:pt>
                <c:pt idx="4">
                  <c:v>1.178</c:v>
                </c:pt>
                <c:pt idx="5">
                  <c:v>1.172</c:v>
                </c:pt>
                <c:pt idx="6">
                  <c:v>1.186</c:v>
                </c:pt>
                <c:pt idx="7">
                  <c:v>1.182</c:v>
                </c:pt>
                <c:pt idx="8">
                  <c:v>1.186</c:v>
                </c:pt>
                <c:pt idx="9">
                  <c:v>1.184</c:v>
                </c:pt>
                <c:pt idx="10">
                  <c:v>1.188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02838864"/>
        <c:axId val="202839424"/>
      </c:lineChart>
      <c:catAx>
        <c:axId val="202838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2839424"/>
        <c:crosses val="autoZero"/>
        <c:auto val="1"/>
        <c:lblAlgn val="ctr"/>
        <c:lblOffset val="100"/>
        <c:noMultiLvlLbl val="0"/>
      </c:catAx>
      <c:valAx>
        <c:axId val="202839424"/>
        <c:scaling>
          <c:orientation val="minMax"/>
          <c:max val="1.22"/>
          <c:min val="1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283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600" b="1"/>
              <a:t>极差控制图</a:t>
            </a:r>
            <a:endParaRPr lang="zh-CN" altLang="en-US" sz="16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'1A'!$I$10:$I$21</c:f>
              <c:numCache>
                <c:formatCode>0.00_);[Red]\(0.00\)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0.0600000000000001</c:v>
                </c:pt>
                <c:pt idx="4">
                  <c:v>0.05</c:v>
                </c:pt>
                <c:pt idx="5">
                  <c:v>0.05</c:v>
                </c:pt>
                <c:pt idx="6">
                  <c:v>0.03</c:v>
                </c:pt>
                <c:pt idx="7">
                  <c:v>0.05</c:v>
                </c:pt>
                <c:pt idx="8">
                  <c:v>0.03</c:v>
                </c:pt>
                <c:pt idx="9">
                  <c:v>0.05</c:v>
                </c:pt>
                <c:pt idx="10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06515616"/>
        <c:axId val="206516176"/>
      </c:lineChart>
      <c:catAx>
        <c:axId val="206515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6516176"/>
        <c:crosses val="autoZero"/>
        <c:auto val="1"/>
        <c:lblAlgn val="ctr"/>
        <c:lblOffset val="100"/>
        <c:noMultiLvlLbl val="0"/>
      </c:catAx>
      <c:valAx>
        <c:axId val="206516176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651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468370" y="7099300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2880" y="983615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297180</xdr:colOff>
      <xdr:row>7</xdr:row>
      <xdr:rowOff>123825</xdr:rowOff>
    </xdr:from>
    <xdr:to>
      <xdr:col>7</xdr:col>
      <xdr:colOff>568325</xdr:colOff>
      <xdr:row>8</xdr:row>
      <xdr:rowOff>152400</xdr:rowOff>
    </xdr:to>
    <xdr:pic>
      <xdr:nvPicPr>
        <xdr:cNvPr id="9" name="图片模式1"/>
        <xdr:cNvPicPr/>
      </xdr:nvPicPr>
      <xdr:blipFill>
        <a:blip r:embed="rId2" cstate="print"/>
        <a:stretch>
          <a:fillRect/>
        </a:stretch>
      </xdr:blipFill>
      <xdr:spPr>
        <a:xfrm>
          <a:off x="4885055" y="2409825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24</xdr:row>
      <xdr:rowOff>0</xdr:rowOff>
    </xdr:from>
    <xdr:to>
      <xdr:col>0</xdr:col>
      <xdr:colOff>598805</xdr:colOff>
      <xdr:row>25</xdr:row>
      <xdr:rowOff>28575</xdr:rowOff>
    </xdr:to>
    <xdr:pic>
      <xdr:nvPicPr>
        <xdr:cNvPr id="8" name="图片模式2"/>
        <xdr:cNvPicPr/>
      </xdr:nvPicPr>
      <xdr:blipFill>
        <a:blip r:embed="rId3" cstate="print"/>
        <a:stretch>
          <a:fillRect/>
        </a:stretch>
      </xdr:blipFill>
      <xdr:spPr>
        <a:xfrm>
          <a:off x="598805" y="7051675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27</xdr:row>
      <xdr:rowOff>38100</xdr:rowOff>
    </xdr:from>
    <xdr:to>
      <xdr:col>2</xdr:col>
      <xdr:colOff>581025</xdr:colOff>
      <xdr:row>28</xdr:row>
      <xdr:rowOff>57150</xdr:rowOff>
    </xdr:to>
    <xdr:pic>
      <xdr:nvPicPr>
        <xdr:cNvPr id="7" name="图片模式3"/>
        <xdr:cNvPicPr/>
      </xdr:nvPicPr>
      <xdr:blipFill>
        <a:blip r:embed="rId3" cstate="print"/>
        <a:stretch>
          <a:fillRect/>
        </a:stretch>
      </xdr:blipFill>
      <xdr:spPr>
        <a:xfrm>
          <a:off x="1557655" y="821690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28</xdr:row>
      <xdr:rowOff>145415</xdr:rowOff>
    </xdr:from>
    <xdr:to>
      <xdr:col>3</xdr:col>
      <xdr:colOff>38100</xdr:colOff>
      <xdr:row>28</xdr:row>
      <xdr:rowOff>459740</xdr:rowOff>
    </xdr:to>
    <xdr:pic>
      <xdr:nvPicPr>
        <xdr:cNvPr id="6" name="图片模式4"/>
        <xdr:cNvPicPr/>
      </xdr:nvPicPr>
      <xdr:blipFill>
        <a:blip r:embed="rId4" cstate="print"/>
        <a:stretch>
          <a:fillRect/>
        </a:stretch>
      </xdr:blipFill>
      <xdr:spPr>
        <a:xfrm>
          <a:off x="1471930" y="8619490"/>
          <a:ext cx="541655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29</xdr:row>
      <xdr:rowOff>66675</xdr:rowOff>
    </xdr:from>
    <xdr:to>
      <xdr:col>3</xdr:col>
      <xdr:colOff>38100</xdr:colOff>
      <xdr:row>30</xdr:row>
      <xdr:rowOff>9525</xdr:rowOff>
    </xdr:to>
    <xdr:pic>
      <xdr:nvPicPr>
        <xdr:cNvPr id="5" name="图片模式5"/>
        <xdr:cNvPicPr/>
      </xdr:nvPicPr>
      <xdr:blipFill>
        <a:blip r:embed="rId5" cstate="print"/>
        <a:stretch>
          <a:fillRect/>
        </a:stretch>
      </xdr:blipFill>
      <xdr:spPr>
        <a:xfrm>
          <a:off x="1471930" y="9007475"/>
          <a:ext cx="541655" cy="2857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32</xdr:row>
      <xdr:rowOff>171450</xdr:rowOff>
    </xdr:from>
    <xdr:to>
      <xdr:col>2</xdr:col>
      <xdr:colOff>598805</xdr:colOff>
      <xdr:row>33</xdr:row>
      <xdr:rowOff>0</xdr:rowOff>
    </xdr:to>
    <xdr:pic>
      <xdr:nvPicPr>
        <xdr:cNvPr id="4" name="图片模式6"/>
        <xdr:cNvPicPr/>
      </xdr:nvPicPr>
      <xdr:blipFill>
        <a:blip r:embed="rId6" cstate="print"/>
        <a:stretch>
          <a:fillRect/>
        </a:stretch>
      </xdr:blipFill>
      <xdr:spPr>
        <a:xfrm>
          <a:off x="1433830" y="10283825"/>
          <a:ext cx="54165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598805</xdr:colOff>
      <xdr:row>26</xdr:row>
      <xdr:rowOff>142875</xdr:rowOff>
    </xdr:from>
    <xdr:to>
      <xdr:col>0</xdr:col>
      <xdr:colOff>598805</xdr:colOff>
      <xdr:row>26</xdr:row>
      <xdr:rowOff>476250</xdr:rowOff>
    </xdr:to>
    <xdr:pic>
      <xdr:nvPicPr>
        <xdr:cNvPr id="3" name="图片模式7"/>
        <xdr:cNvPicPr/>
      </xdr:nvPicPr>
      <xdr:blipFill>
        <a:blip r:embed="rId7"/>
        <a:stretch>
          <a:fillRect/>
        </a:stretch>
      </xdr:blipFill>
      <xdr:spPr>
        <a:xfrm>
          <a:off x="598805" y="784542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33</xdr:row>
      <xdr:rowOff>95250</xdr:rowOff>
    </xdr:from>
    <xdr:to>
      <xdr:col>2</xdr:col>
      <xdr:colOff>598805</xdr:colOff>
      <xdr:row>33</xdr:row>
      <xdr:rowOff>371475</xdr:rowOff>
    </xdr:to>
    <xdr:pic>
      <xdr:nvPicPr>
        <xdr:cNvPr id="2" name="图片模式8"/>
        <xdr:cNvPicPr/>
      </xdr:nvPicPr>
      <xdr:blipFill>
        <a:blip r:embed="rId8" cstate="print"/>
        <a:stretch>
          <a:fillRect/>
        </a:stretch>
      </xdr:blipFill>
      <xdr:spPr>
        <a:xfrm>
          <a:off x="1443355" y="10598150"/>
          <a:ext cx="53213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2</xdr:row>
      <xdr:rowOff>171450</xdr:rowOff>
    </xdr:from>
    <xdr:to>
      <xdr:col>10</xdr:col>
      <xdr:colOff>304165</xdr:colOff>
      <xdr:row>17</xdr:row>
      <xdr:rowOff>19050</xdr:rowOff>
    </xdr:to>
    <xdr:graphicFrame>
      <xdr:nvGraphicFramePr>
        <xdr:cNvPr id="2" name="图表 1"/>
        <xdr:cNvGraphicFramePr/>
      </xdr:nvGraphicFramePr>
      <xdr:xfrm>
        <a:off x="19050" y="295275"/>
        <a:ext cx="7501890" cy="2819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19</xdr:row>
      <xdr:rowOff>22860</xdr:rowOff>
    </xdr:from>
    <xdr:to>
      <xdr:col>10</xdr:col>
      <xdr:colOff>283663</xdr:colOff>
      <xdr:row>33</xdr:row>
      <xdr:rowOff>174080</xdr:rowOff>
    </xdr:to>
    <xdr:graphicFrame>
      <xdr:nvGraphicFramePr>
        <xdr:cNvPr id="3" name="图表 2"/>
        <xdr:cNvGraphicFramePr/>
      </xdr:nvGraphicFramePr>
      <xdr:xfrm>
        <a:off x="635" y="3150235"/>
        <a:ext cx="7499350" cy="25406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458561</xdr:colOff>
      <xdr:row>11</xdr:row>
      <xdr:rowOff>74838</xdr:rowOff>
    </xdr:from>
    <xdr:to>
      <xdr:col>10</xdr:col>
      <xdr:colOff>239486</xdr:colOff>
      <xdr:row>11</xdr:row>
      <xdr:rowOff>74838</xdr:rowOff>
    </xdr:to>
    <xdr:cxnSp>
      <xdr:nvCxnSpPr>
        <xdr:cNvPr id="4" name="直接连接符 3"/>
        <xdr:cNvCxnSpPr/>
      </xdr:nvCxnSpPr>
      <xdr:spPr>
        <a:xfrm>
          <a:off x="458470" y="1931670"/>
          <a:ext cx="6997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528955</xdr:colOff>
      <xdr:row>23</xdr:row>
      <xdr:rowOff>83820</xdr:rowOff>
    </xdr:from>
    <xdr:to>
      <xdr:col>10</xdr:col>
      <xdr:colOff>215991</xdr:colOff>
      <xdr:row>23</xdr:row>
      <xdr:rowOff>94704</xdr:rowOff>
    </xdr:to>
    <xdr:cxnSp>
      <xdr:nvCxnSpPr>
        <xdr:cNvPr id="5" name="直接连接符 4"/>
        <xdr:cNvCxnSpPr/>
      </xdr:nvCxnSpPr>
      <xdr:spPr>
        <a:xfrm flipV="1">
          <a:off x="528955" y="3990975"/>
          <a:ext cx="6903720" cy="107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0.05933</cdr:x>
      <cdr:y>0.78918</cdr:y>
    </cdr:from>
    <cdr:to>
      <cdr:x>0.97007</cdr:x>
      <cdr:y>0.78918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45087" y="2237909"/>
          <a:ext cx="6832685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0.0461925712835265</cdr:x>
      <cdr:y>0.389221724137931</cdr:y>
    </cdr:from>
    <cdr:to>
      <cdr:x>0.958272571283526</cdr:x>
      <cdr:y>0.395841724137931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346678" y="1075128"/>
          <a:ext cx="6845220" cy="182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0.06234</cdr:x>
      <cdr:y>0.594222296890672</cdr:y>
    </cdr:from>
    <cdr:to>
      <cdr:x>0.98141</cdr:x>
      <cdr:y>0.597472296890672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467668" y="1504797"/>
          <a:ext cx="6894762" cy="82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0.04046</cdr:x>
      <cdr:y>0.90059</cdr:y>
    </cdr:from>
    <cdr:to>
      <cdr:x>0.98128</cdr:x>
      <cdr:y>0.90352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302855" y="2337079"/>
          <a:ext cx="7042281" cy="761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view="pageBreakPreview" zoomScaleNormal="135" topLeftCell="B1" workbookViewId="0">
      <selection activeCell="D33" sqref="D33"/>
    </sheetView>
  </sheetViews>
  <sheetFormatPr defaultColWidth="9" defaultRowHeight="14.25"/>
  <cols>
    <col min="1" max="1" width="7.85833333333333" customWidth="1"/>
    <col min="2" max="2" width="10.2083333333333" customWidth="1"/>
    <col min="3" max="6" width="7.85833333333333" customWidth="1"/>
    <col min="7" max="7" width="10.7083333333333" customWidth="1"/>
    <col min="8" max="8" width="7.875" customWidth="1"/>
    <col min="9" max="9" width="9.75" customWidth="1"/>
    <col min="10" max="256" width="9" customWidth="1"/>
  </cols>
  <sheetData>
    <row r="1" ht="40.5" spans="1:1">
      <c r="A1" s="4" t="s">
        <v>0</v>
      </c>
    </row>
    <row r="2" ht="2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customHeight="1" spans="1:9">
      <c r="A3" s="7"/>
      <c r="B3" s="8"/>
      <c r="C3" s="8"/>
      <c r="D3" s="8"/>
      <c r="E3" s="8"/>
      <c r="F3" s="9"/>
      <c r="G3" s="10"/>
      <c r="H3" s="10"/>
      <c r="I3" s="8"/>
    </row>
    <row r="4" ht="24" customHeight="1" spans="1:9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5" ht="24" customHeight="1" spans="1:9">
      <c r="A5" s="11" t="s">
        <v>3</v>
      </c>
      <c r="B5" s="11"/>
      <c r="C5" s="11"/>
      <c r="D5" s="11"/>
      <c r="E5" s="11"/>
      <c r="F5" s="11"/>
      <c r="G5" s="11"/>
      <c r="H5" s="11"/>
      <c r="I5" s="11"/>
    </row>
    <row r="6" ht="24" customHeight="1" spans="1:9">
      <c r="A6" s="11" t="s">
        <v>4</v>
      </c>
      <c r="B6" s="11"/>
      <c r="C6" s="11"/>
      <c r="D6" s="11"/>
      <c r="E6" s="11"/>
      <c r="F6" s="11"/>
      <c r="G6" s="11"/>
      <c r="H6" s="11"/>
      <c r="I6" s="11"/>
    </row>
    <row r="7" ht="32.25" customHeight="1" spans="1:9">
      <c r="A7" s="12" t="s">
        <v>5</v>
      </c>
      <c r="B7" s="12"/>
      <c r="C7" s="12"/>
      <c r="D7" s="13" t="s">
        <v>6</v>
      </c>
      <c r="E7" s="13"/>
      <c r="F7" s="13"/>
      <c r="G7" s="13"/>
      <c r="H7" s="14" t="s">
        <v>7</v>
      </c>
      <c r="I7" s="11"/>
    </row>
    <row r="8" ht="23.25" customHeight="1" spans="1:9">
      <c r="A8" s="15" t="s">
        <v>8</v>
      </c>
      <c r="B8" s="16" t="s">
        <v>9</v>
      </c>
      <c r="C8" s="16" t="s">
        <v>10</v>
      </c>
      <c r="D8" s="16"/>
      <c r="E8" s="16"/>
      <c r="F8" s="16"/>
      <c r="G8" s="16"/>
      <c r="H8" s="17"/>
      <c r="I8" s="54" t="s">
        <v>11</v>
      </c>
    </row>
    <row r="9" ht="22" customHeight="1" spans="1:9">
      <c r="A9" s="18"/>
      <c r="B9" s="19" t="s">
        <v>12</v>
      </c>
      <c r="C9" s="20" t="s">
        <v>13</v>
      </c>
      <c r="D9" s="20" t="s">
        <v>14</v>
      </c>
      <c r="E9" s="20" t="s">
        <v>15</v>
      </c>
      <c r="F9" s="20" t="s">
        <v>16</v>
      </c>
      <c r="G9" s="20" t="s">
        <v>17</v>
      </c>
      <c r="H9" s="21"/>
      <c r="I9" s="55"/>
    </row>
    <row r="10" ht="22" customHeight="1" spans="1:9">
      <c r="A10" s="22">
        <v>1</v>
      </c>
      <c r="B10" s="23" t="s">
        <v>18</v>
      </c>
      <c r="C10" s="24">
        <v>1.17</v>
      </c>
      <c r="D10" s="24">
        <v>1.2</v>
      </c>
      <c r="E10" s="24">
        <v>1.2</v>
      </c>
      <c r="F10" s="24">
        <v>1.2</v>
      </c>
      <c r="G10" s="24">
        <v>1.2</v>
      </c>
      <c r="H10" s="25">
        <f t="shared" ref="H10:H21" si="0">SUM(C10:G10)/5</f>
        <v>1.194</v>
      </c>
      <c r="I10" s="24">
        <f>MAX(C10:G10)-MIN(C10:G10)</f>
        <v>0.03</v>
      </c>
    </row>
    <row r="11" ht="22" customHeight="1" spans="1:9">
      <c r="A11" s="22">
        <v>2</v>
      </c>
      <c r="B11" s="23" t="s">
        <v>19</v>
      </c>
      <c r="C11" s="24">
        <v>1.2</v>
      </c>
      <c r="D11" s="24">
        <v>1.19</v>
      </c>
      <c r="E11" s="24">
        <v>1.17</v>
      </c>
      <c r="F11" s="24">
        <v>1.2</v>
      </c>
      <c r="G11" s="24">
        <v>1.17</v>
      </c>
      <c r="H11" s="25">
        <f t="shared" si="0"/>
        <v>1.186</v>
      </c>
      <c r="I11" s="24">
        <f t="shared" ref="I11:I21" si="1">MAX(C11:G11)-MIN(C11:G11)</f>
        <v>0.03</v>
      </c>
    </row>
    <row r="12" ht="22" customHeight="1" spans="1:9">
      <c r="A12" s="22">
        <v>3</v>
      </c>
      <c r="B12" s="23" t="s">
        <v>20</v>
      </c>
      <c r="C12" s="24">
        <v>1.17</v>
      </c>
      <c r="D12" s="24">
        <v>1.2</v>
      </c>
      <c r="E12" s="24">
        <v>1.2</v>
      </c>
      <c r="F12" s="24">
        <v>1.18</v>
      </c>
      <c r="G12" s="24">
        <v>1.2</v>
      </c>
      <c r="H12" s="25">
        <f t="shared" si="0"/>
        <v>1.19</v>
      </c>
      <c r="I12" s="24">
        <f t="shared" si="1"/>
        <v>0.03</v>
      </c>
    </row>
    <row r="13" ht="22" customHeight="1" spans="1:9">
      <c r="A13" s="22">
        <v>4</v>
      </c>
      <c r="B13" s="23" t="s">
        <v>21</v>
      </c>
      <c r="C13" s="24">
        <v>1.2</v>
      </c>
      <c r="D13" s="24">
        <v>1.15</v>
      </c>
      <c r="E13" s="24">
        <v>1.14</v>
      </c>
      <c r="F13" s="24">
        <v>1.2</v>
      </c>
      <c r="G13" s="24">
        <v>1.14</v>
      </c>
      <c r="H13" s="25">
        <f t="shared" si="0"/>
        <v>1.166</v>
      </c>
      <c r="I13" s="24">
        <f t="shared" si="1"/>
        <v>0.0600000000000001</v>
      </c>
    </row>
    <row r="14" ht="22" customHeight="1" spans="1:9">
      <c r="A14" s="26">
        <v>5</v>
      </c>
      <c r="B14" s="23" t="s">
        <v>22</v>
      </c>
      <c r="C14" s="24">
        <v>1.15</v>
      </c>
      <c r="D14" s="24">
        <v>1.2</v>
      </c>
      <c r="E14" s="24">
        <v>1.18</v>
      </c>
      <c r="F14" s="24">
        <v>1.2</v>
      </c>
      <c r="G14" s="24">
        <v>1.16</v>
      </c>
      <c r="H14" s="25">
        <f t="shared" si="0"/>
        <v>1.178</v>
      </c>
      <c r="I14" s="24">
        <f t="shared" si="1"/>
        <v>0.05</v>
      </c>
    </row>
    <row r="15" ht="22" customHeight="1" spans="1:9">
      <c r="A15" s="26">
        <v>6</v>
      </c>
      <c r="B15" s="23" t="s">
        <v>23</v>
      </c>
      <c r="C15" s="24">
        <v>1.2</v>
      </c>
      <c r="D15" s="24">
        <v>1.18</v>
      </c>
      <c r="E15" s="24">
        <v>1.15</v>
      </c>
      <c r="F15" s="24">
        <v>1.15</v>
      </c>
      <c r="G15" s="24">
        <v>1.18</v>
      </c>
      <c r="H15" s="25">
        <f t="shared" si="0"/>
        <v>1.172</v>
      </c>
      <c r="I15" s="24">
        <f t="shared" si="1"/>
        <v>0.05</v>
      </c>
    </row>
    <row r="16" ht="22" customHeight="1" spans="1:9">
      <c r="A16" s="26">
        <v>7</v>
      </c>
      <c r="B16" s="23" t="s">
        <v>24</v>
      </c>
      <c r="C16" s="24">
        <v>1.17</v>
      </c>
      <c r="D16" s="24">
        <v>1.18</v>
      </c>
      <c r="E16" s="24">
        <v>1.2</v>
      </c>
      <c r="F16" s="24">
        <v>1.19</v>
      </c>
      <c r="G16" s="24">
        <v>1.19</v>
      </c>
      <c r="H16" s="25">
        <f t="shared" si="0"/>
        <v>1.186</v>
      </c>
      <c r="I16" s="24">
        <f t="shared" si="1"/>
        <v>0.03</v>
      </c>
    </row>
    <row r="17" ht="22" customHeight="1" spans="1:9">
      <c r="A17" s="26">
        <v>8</v>
      </c>
      <c r="B17" s="23" t="s">
        <v>25</v>
      </c>
      <c r="C17" s="24">
        <v>1.2</v>
      </c>
      <c r="D17" s="24">
        <v>1.15</v>
      </c>
      <c r="E17" s="24">
        <v>1.17</v>
      </c>
      <c r="F17" s="24">
        <v>1.19</v>
      </c>
      <c r="G17" s="24">
        <v>1.2</v>
      </c>
      <c r="H17" s="25">
        <f t="shared" si="0"/>
        <v>1.182</v>
      </c>
      <c r="I17" s="24">
        <f t="shared" si="1"/>
        <v>0.05</v>
      </c>
    </row>
    <row r="18" ht="22" customHeight="1" spans="1:9">
      <c r="A18" s="26">
        <v>9</v>
      </c>
      <c r="B18" s="23" t="s">
        <v>26</v>
      </c>
      <c r="C18" s="24">
        <v>1.19</v>
      </c>
      <c r="D18" s="24">
        <v>1.19</v>
      </c>
      <c r="E18" s="24">
        <v>1.2</v>
      </c>
      <c r="F18" s="24">
        <v>1.17</v>
      </c>
      <c r="G18" s="24">
        <v>1.18</v>
      </c>
      <c r="H18" s="25">
        <f t="shared" si="0"/>
        <v>1.186</v>
      </c>
      <c r="I18" s="24">
        <f t="shared" si="1"/>
        <v>0.03</v>
      </c>
    </row>
    <row r="19" ht="22" customHeight="1" spans="1:9">
      <c r="A19" s="26">
        <v>10</v>
      </c>
      <c r="B19" s="23" t="s">
        <v>27</v>
      </c>
      <c r="C19" s="24">
        <v>1.2</v>
      </c>
      <c r="D19" s="24">
        <v>1.15</v>
      </c>
      <c r="E19" s="24">
        <v>1.17</v>
      </c>
      <c r="F19" s="24">
        <v>1.2</v>
      </c>
      <c r="G19" s="24">
        <v>1.2</v>
      </c>
      <c r="H19" s="25">
        <f t="shared" si="0"/>
        <v>1.184</v>
      </c>
      <c r="I19" s="24">
        <f t="shared" si="1"/>
        <v>0.05</v>
      </c>
    </row>
    <row r="20" ht="22" customHeight="1" spans="1:9">
      <c r="A20" s="26">
        <v>11</v>
      </c>
      <c r="B20" s="23" t="s">
        <v>28</v>
      </c>
      <c r="C20" s="24">
        <v>1.19</v>
      </c>
      <c r="D20" s="24">
        <v>1.19</v>
      </c>
      <c r="E20" s="24">
        <v>1.19</v>
      </c>
      <c r="F20" s="24">
        <v>1.19</v>
      </c>
      <c r="G20" s="24">
        <v>1.18</v>
      </c>
      <c r="H20" s="25">
        <f t="shared" si="0"/>
        <v>1.188</v>
      </c>
      <c r="I20" s="24">
        <f t="shared" si="1"/>
        <v>0.01</v>
      </c>
    </row>
    <row r="21" ht="22" customHeight="1" spans="1:9">
      <c r="A21" s="26"/>
      <c r="B21" s="23"/>
      <c r="C21" s="24"/>
      <c r="D21" s="24"/>
      <c r="E21" s="24"/>
      <c r="F21" s="24"/>
      <c r="G21" s="24"/>
      <c r="H21" s="25"/>
      <c r="I21" s="24"/>
    </row>
    <row r="22" ht="22" customHeight="1" spans="1:9">
      <c r="A22" s="26"/>
      <c r="B22" s="27"/>
      <c r="C22" s="26"/>
      <c r="D22" s="26"/>
      <c r="E22" s="26"/>
      <c r="F22" s="26"/>
      <c r="G22" s="26"/>
      <c r="H22" s="28"/>
      <c r="I22" s="56"/>
    </row>
    <row r="23" ht="22" customHeight="1" spans="1:9">
      <c r="A23" s="26"/>
      <c r="B23" s="27"/>
      <c r="C23" s="26"/>
      <c r="D23" s="26"/>
      <c r="E23" s="26"/>
      <c r="F23" s="26"/>
      <c r="G23" s="26"/>
      <c r="H23" s="28"/>
      <c r="I23" s="56"/>
    </row>
    <row r="24" ht="22" customHeight="1" spans="1:9">
      <c r="A24" s="26"/>
      <c r="B24" s="27"/>
      <c r="C24" s="26"/>
      <c r="D24" s="26"/>
      <c r="E24" s="26"/>
      <c r="F24" s="26"/>
      <c r="G24" s="26"/>
      <c r="H24" s="28"/>
      <c r="I24" s="57"/>
    </row>
    <row r="25" ht="22" customHeight="1" spans="1:9">
      <c r="A25" s="29"/>
      <c r="B25" s="30">
        <f>AVERAGE(H10:H21)</f>
        <v>1.18290909090909</v>
      </c>
      <c r="F25" s="13"/>
      <c r="G25" s="31">
        <f>AVERAGE(I10:I21)</f>
        <v>0.0381818181818182</v>
      </c>
      <c r="H25" s="32"/>
      <c r="I25" s="58"/>
    </row>
    <row r="26" ht="29.25" customHeight="1" spans="1:9">
      <c r="A26" s="33" t="s">
        <v>29</v>
      </c>
      <c r="B26" s="34"/>
      <c r="C26" s="35" t="s">
        <v>30</v>
      </c>
      <c r="D26" s="36">
        <v>0.577</v>
      </c>
      <c r="E26" s="35" t="s">
        <v>31</v>
      </c>
      <c r="F26" s="36">
        <v>2.115</v>
      </c>
      <c r="G26" s="35" t="s">
        <v>32</v>
      </c>
      <c r="H26" s="36">
        <v>0</v>
      </c>
      <c r="I26" s="59"/>
    </row>
    <row r="27" ht="37.5" customHeight="1" spans="1:3">
      <c r="A27" s="37"/>
      <c r="B27" s="38" t="s">
        <v>33</v>
      </c>
      <c r="C27" s="39"/>
    </row>
    <row r="28" ht="23.25" customHeight="1" spans="1:5">
      <c r="A28" s="40" t="s">
        <v>34</v>
      </c>
      <c r="B28" s="41" t="s">
        <v>35</v>
      </c>
      <c r="C28" s="14"/>
      <c r="D28" s="42">
        <f>SUM(B25)</f>
        <v>1.18290909090909</v>
      </c>
      <c r="E28" s="43"/>
    </row>
    <row r="29" ht="36.75" customHeight="1" spans="1:9">
      <c r="A29" s="40" t="s">
        <v>36</v>
      </c>
      <c r="B29" s="41" t="s">
        <v>37</v>
      </c>
      <c r="C29" s="14"/>
      <c r="D29" s="42">
        <f>SUM(D28+D26*G25)</f>
        <v>1.20494</v>
      </c>
      <c r="E29" s="43"/>
      <c r="F29" s="44"/>
      <c r="G29" s="44"/>
      <c r="H29" s="45"/>
      <c r="I29" s="45"/>
    </row>
    <row r="30" ht="27" customHeight="1" spans="1:8">
      <c r="A30" s="40" t="s">
        <v>38</v>
      </c>
      <c r="B30" s="41" t="s">
        <v>39</v>
      </c>
      <c r="D30" s="42">
        <f>SUM(B25-D26*G25)</f>
        <v>1.16087818181818</v>
      </c>
      <c r="E30" s="43"/>
      <c r="F30" s="46"/>
      <c r="G30" s="46"/>
      <c r="H30" s="46"/>
    </row>
    <row r="31" ht="39.75" customHeight="1" spans="1:4">
      <c r="A31" s="47" t="s">
        <v>11</v>
      </c>
      <c r="B31" s="48" t="s">
        <v>33</v>
      </c>
      <c r="D31" s="49"/>
    </row>
    <row r="32" ht="25.5" customHeight="1" spans="1:5">
      <c r="A32" s="50" t="s">
        <v>40</v>
      </c>
      <c r="B32" s="41" t="s">
        <v>41</v>
      </c>
      <c r="D32" s="49">
        <f>SUM(G25)</f>
        <v>0.0381818181818182</v>
      </c>
      <c r="E32" s="43"/>
    </row>
    <row r="33" ht="30.75" customHeight="1" spans="1:9">
      <c r="A33" s="40" t="s">
        <v>36</v>
      </c>
      <c r="B33" s="41" t="s">
        <v>37</v>
      </c>
      <c r="D33" s="49">
        <f>SUM(F26*G25)</f>
        <v>0.0807545454545455</v>
      </c>
      <c r="E33" s="43"/>
      <c r="F33" s="51"/>
      <c r="H33" s="45"/>
      <c r="I33" s="45"/>
    </row>
    <row r="34" ht="29.25" customHeight="1" spans="1:9">
      <c r="A34" s="40" t="s">
        <v>38</v>
      </c>
      <c r="B34" s="41" t="s">
        <v>39</v>
      </c>
      <c r="D34" s="49">
        <f>SUM(H26*G25)</f>
        <v>0</v>
      </c>
      <c r="E34" s="43"/>
      <c r="H34" s="45"/>
      <c r="I34" s="45"/>
    </row>
    <row r="35" ht="48" customHeight="1" spans="1:9">
      <c r="A35" s="52" t="s">
        <v>42</v>
      </c>
      <c r="B35" s="53"/>
      <c r="C35" s="53"/>
      <c r="D35" s="53"/>
      <c r="E35" s="53"/>
      <c r="F35" s="53"/>
      <c r="G35" s="53"/>
      <c r="H35" s="53"/>
      <c r="I35" s="53"/>
    </row>
    <row r="36" ht="46.5" customHeight="1" spans="1:9">
      <c r="A36" s="52" t="s">
        <v>43</v>
      </c>
      <c r="B36" s="52"/>
      <c r="C36" s="52"/>
      <c r="D36" s="52"/>
      <c r="E36" s="52"/>
      <c r="F36" s="52"/>
      <c r="G36" s="52"/>
      <c r="H36" s="52"/>
      <c r="I36" s="52"/>
    </row>
    <row r="37" ht="49.5" customHeight="1" spans="2:9">
      <c r="B37" s="10" t="s">
        <v>44</v>
      </c>
      <c r="C37" s="10"/>
      <c r="D37" s="10"/>
      <c r="E37" s="10"/>
      <c r="F37" s="10"/>
      <c r="G37" s="10"/>
      <c r="H37" s="10"/>
      <c r="I37" s="10"/>
    </row>
  </sheetData>
  <autoFilter ref="A4:I21">
    <extLst/>
  </autoFilter>
  <mergeCells count="17">
    <mergeCell ref="A2:I2"/>
    <mergeCell ref="G3:H3"/>
    <mergeCell ref="A4:E4"/>
    <mergeCell ref="A5:I5"/>
    <mergeCell ref="A6:I6"/>
    <mergeCell ref="C8:G8"/>
    <mergeCell ref="A26:B26"/>
    <mergeCell ref="B27:C27"/>
    <mergeCell ref="H29:I29"/>
    <mergeCell ref="H33:I33"/>
    <mergeCell ref="H34:I34"/>
    <mergeCell ref="A35:I35"/>
    <mergeCell ref="A36:I36"/>
    <mergeCell ref="B37:I37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rowBreaks count="1" manualBreakCount="1">
    <brk id="2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L28" sqref="L28"/>
    </sheetView>
  </sheetViews>
  <sheetFormatPr defaultColWidth="9" defaultRowHeight="14.25"/>
  <cols>
    <col min="10" max="10" width="13.7083333333333" customWidth="1"/>
    <col min="11" max="11" width="6.64166666666667" customWidth="1"/>
    <col min="12" max="12" width="14.1416666666667" customWidth="1"/>
  </cols>
  <sheetData>
    <row r="1" spans="1:11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idden="1"/>
    <row r="6" ht="18.75" spans="12:12">
      <c r="L6" s="3"/>
    </row>
    <row r="9" ht="18.75" spans="12:12">
      <c r="L9" s="3" t="s">
        <v>46</v>
      </c>
    </row>
    <row r="12" ht="18.75" spans="12:12">
      <c r="L12" s="3" t="s">
        <v>47</v>
      </c>
    </row>
    <row r="14" ht="18.75" spans="12:12">
      <c r="L14" s="3" t="s">
        <v>48</v>
      </c>
    </row>
    <row r="16" ht="24" customHeight="1"/>
    <row r="17" ht="9" customHeight="1"/>
    <row r="18" hidden="1"/>
    <row r="19" ht="1" customHeight="1"/>
    <row r="20" ht="14.15" customHeight="1" spans="12:12">
      <c r="L20" s="3"/>
    </row>
    <row r="23" ht="18.75" spans="12:12">
      <c r="L23" s="3" t="s">
        <v>49</v>
      </c>
    </row>
    <row r="26" ht="6" customHeight="1"/>
    <row r="28" ht="18.75" spans="12:12">
      <c r="L28" s="3" t="s">
        <v>50</v>
      </c>
    </row>
    <row r="29" ht="12" customHeight="1"/>
    <row r="30" hidden="1"/>
    <row r="33" ht="18.75" spans="12:12">
      <c r="L33" s="3" t="s">
        <v>51</v>
      </c>
    </row>
  </sheetData>
  <mergeCells count="1">
    <mergeCell ref="A1:K2"/>
  </mergeCells>
  <pageMargins left="0.75" right="0.75" top="0.708333333333333" bottom="1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乐言</cp:lastModifiedBy>
  <cp:revision>0</cp:revision>
  <dcterms:created xsi:type="dcterms:W3CDTF">1996-12-17T01:32:00Z</dcterms:created>
  <cp:lastPrinted>2018-05-25T03:12:00Z</cp:lastPrinted>
  <dcterms:modified xsi:type="dcterms:W3CDTF">2021-08-10T07:21:59Z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94BB7B2C28654980B8DCFDBB72EAF76A</vt:lpwstr>
  </property>
</Properties>
</file>