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olors1.xml" ContentType="application/vnd.ms-office.chartcolorstyle+xml"/>
  <Override PartName="/xl/charts/style1.xml" ContentType="application/vnd.ms-office.chartsty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030" windowHeight="10730"/>
  </bookViews>
  <sheets>
    <sheet name="1A" sheetId="16" r:id="rId1"/>
    <sheet name="控制图" sheetId="17" r:id="rId2"/>
  </sheets>
  <definedNames>
    <definedName name="_xlnm._FilterDatabase" localSheetId="0" hidden="1">'1A'!$A$1:$I$18</definedName>
    <definedName name="_xlnm.Print_Titles" localSheetId="0">'1A'!$2:$2</definedName>
  </definedNames>
  <calcPr calcId="144525"/>
</workbook>
</file>

<file path=xl/sharedStrings.xml><?xml version="1.0" encoding="utf-8"?>
<sst xmlns="http://schemas.openxmlformats.org/spreadsheetml/2006/main" count="64" uniqueCount="54">
  <si>
    <t>附录D</t>
  </si>
  <si>
    <t>袋皮输送机链轮传动轴外径尺寸测量过程监视统计记录表</t>
  </si>
  <si>
    <t xml:space="preserve">测量过程名称:袋皮输送机链轮传动轴外径尺寸测量 </t>
  </si>
  <si>
    <r>
      <rPr>
        <sz val="12"/>
        <rFont val="宋体"/>
        <charset val="134"/>
      </rPr>
      <t>被测参数：外径尺寸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测量范围：Φ46（-0.02 -0.08）mm</t>
    </r>
  </si>
  <si>
    <t>测量仪器：外径千分尺      测量范围：（25-50）mm  允差范围：±0.005mm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</si>
  <si>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 </t>
    </r>
  </si>
  <si>
    <t>核查标准：</t>
  </si>
  <si>
    <t>标准量块25mm</t>
  </si>
  <si>
    <t>序号</t>
  </si>
  <si>
    <t>核查</t>
  </si>
  <si>
    <r>
      <rPr>
        <sz val="12"/>
        <rFont val="宋体"/>
        <charset val="134"/>
      </rPr>
      <t>观察记录（m</t>
    </r>
    <r>
      <rPr>
        <sz val="12"/>
        <rFont val="宋体"/>
        <charset val="134"/>
      </rPr>
      <t>m</t>
    </r>
    <r>
      <rPr>
        <sz val="12"/>
        <rFont val="宋体"/>
        <charset val="134"/>
      </rPr>
      <t>）</t>
    </r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</si>
  <si>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</si>
  <si>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</si>
  <si>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</si>
  <si>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</si>
  <si>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</si>
  <si>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</si>
  <si>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</si>
  <si>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2020.9.29</t>
  </si>
  <si>
    <t>2020.10.28</t>
  </si>
  <si>
    <t>2020.11.29</t>
  </si>
  <si>
    <t>2020.12.30</t>
  </si>
  <si>
    <t>2021.1.29</t>
  </si>
  <si>
    <t>2021.2.28</t>
  </si>
  <si>
    <t>2021.3.28</t>
  </si>
  <si>
    <t>2021.4.29</t>
  </si>
  <si>
    <t>2021.5.29</t>
  </si>
  <si>
    <t>2021.6.30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</si>
  <si>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</si>
  <si>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</si>
  <si>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</si>
  <si>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</si>
  <si>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</si>
  <si>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</si>
  <si>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</si>
  <si>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</si>
  <si>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上控制线</t>
  </si>
  <si>
    <t>UCL=</t>
  </si>
  <si>
    <t>下控制线</t>
  </si>
  <si>
    <t>LCL=</t>
  </si>
  <si>
    <t>R控制图计算：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</si>
  <si>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</si>
  <si>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</si>
  <si>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</si>
  <si>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均值、极差控制图状态正常，传动轴外径尺寸的测量过程中未出现非正常变异，能满足生产工艺要求。</t>
  </si>
  <si>
    <r>
      <t xml:space="preserve">  </t>
    </r>
    <r>
      <rPr>
        <sz val="12"/>
        <rFont val="宋体"/>
        <charset val="134"/>
      </rPr>
      <t>核查人员：</t>
    </r>
    <r>
      <rPr>
        <sz val="12"/>
        <rFont val="Times New Roman"/>
        <charset val="134"/>
      </rPr>
      <t xml:space="preserve">                               </t>
    </r>
  </si>
  <si>
    <t>UCL=45.943</t>
  </si>
  <si>
    <t>CL=45.939</t>
  </si>
  <si>
    <t>LCL=45.936</t>
  </si>
  <si>
    <t>极差控制图</t>
  </si>
  <si>
    <t>UCL=0.013</t>
  </si>
  <si>
    <t xml:space="preserve"> </t>
  </si>
  <si>
    <t>CL=0.006</t>
  </si>
  <si>
    <t>LCL=0</t>
  </si>
</sst>
</file>

<file path=xl/styles.xml><?xml version="1.0" encoding="utf-8"?>
<styleSheet xmlns="http://schemas.openxmlformats.org/spreadsheetml/2006/main">
  <numFmts count="9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0_ "/>
    <numFmt numFmtId="43" formatCode="_ * #,##0.00_ ;_ * \-#,##0.00_ ;_ * &quot;-&quot;??_ ;_ @_ "/>
    <numFmt numFmtId="177" formatCode="0.000"/>
    <numFmt numFmtId="178" formatCode="0.0_ "/>
    <numFmt numFmtId="179" formatCode="0.0000_ "/>
    <numFmt numFmtId="180" formatCode="0.000_);[Red]\(0.000\)"/>
  </numFmts>
  <fonts count="35">
    <font>
      <sz val="12"/>
      <name val="宋体"/>
      <charset val="134"/>
    </font>
    <font>
      <b/>
      <sz val="18"/>
      <name val="宋体"/>
      <charset val="134"/>
    </font>
    <font>
      <sz val="16"/>
      <name val="宋体"/>
      <charset val="134"/>
    </font>
    <font>
      <b/>
      <sz val="12"/>
      <name val="宋体"/>
      <charset val="134"/>
    </font>
    <font>
      <sz val="10"/>
      <name val="宋体"/>
      <charset val="134"/>
    </font>
    <font>
      <b/>
      <sz val="16"/>
      <name val="宋体"/>
      <charset val="134"/>
    </font>
    <font>
      <b/>
      <sz val="16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4"/>
      <name val="宋体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15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7" borderId="11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2" borderId="12" applyNumberFormat="0" applyFon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8" fillId="2" borderId="15" applyNumberFormat="0" applyAlignment="0" applyProtection="0">
      <alignment vertical="center"/>
    </xf>
    <xf numFmtId="0" fontId="13" fillId="2" borderId="11" applyNumberFormat="0" applyAlignment="0" applyProtection="0">
      <alignment vertical="center"/>
    </xf>
    <xf numFmtId="0" fontId="29" fillId="19" borderId="16" applyNumberFormat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31" fillId="0" borderId="17" applyNumberFormat="0" applyFill="0" applyAlignment="0" applyProtection="0">
      <alignment vertical="center"/>
    </xf>
    <xf numFmtId="0" fontId="32" fillId="0" borderId="18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</cellStyleXfs>
  <cellXfs count="67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Border="1"/>
    <xf numFmtId="0" fontId="3" fillId="0" borderId="0" xfId="0" applyFont="1"/>
    <xf numFmtId="0" fontId="0" fillId="0" borderId="0" xfId="0" applyFont="1" applyBorder="1"/>
    <xf numFmtId="0" fontId="0" fillId="0" borderId="0" xfId="0" applyBorder="1"/>
    <xf numFmtId="0" fontId="4" fillId="0" borderId="0" xfId="0" applyFont="1" applyAlignment="1">
      <alignment horizontal="justify" vertical="center"/>
    </xf>
    <xf numFmtId="0" fontId="4" fillId="0" borderId="0" xfId="0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0" fillId="0" borderId="0" xfId="0" applyFont="1" applyAlignment="1"/>
    <xf numFmtId="0" fontId="0" fillId="0" borderId="0" xfId="0" applyFont="1" applyBorder="1" applyAlignment="1"/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176" fontId="8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177" fontId="8" fillId="0" borderId="2" xfId="0" applyNumberFormat="1" applyFont="1" applyBorder="1" applyAlignment="1">
      <alignment horizontal="center" vertical="center" wrapText="1"/>
    </xf>
    <xf numFmtId="176" fontId="8" fillId="0" borderId="6" xfId="0" applyNumberFormat="1" applyFont="1" applyBorder="1" applyAlignment="1">
      <alignment horizontal="center" vertical="center" wrapText="1"/>
    </xf>
    <xf numFmtId="0" fontId="0" fillId="0" borderId="7" xfId="0" applyFont="1" applyBorder="1" applyAlignment="1"/>
    <xf numFmtId="176" fontId="0" fillId="0" borderId="8" xfId="0" applyNumberFormat="1" applyFont="1" applyBorder="1" applyAlignment="1">
      <alignment vertical="center"/>
    </xf>
    <xf numFmtId="178" fontId="0" fillId="0" borderId="0" xfId="0" applyNumberFormat="1" applyFont="1" applyBorder="1" applyAlignment="1"/>
    <xf numFmtId="178" fontId="0" fillId="0" borderId="0" xfId="0" applyNumberFormat="1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8" xfId="0" applyFont="1" applyBorder="1" applyAlignment="1"/>
    <xf numFmtId="0" fontId="0" fillId="0" borderId="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9" xfId="0" applyFont="1" applyBorder="1" applyAlignment="1">
      <alignment horizontal="right" vertical="center"/>
    </xf>
    <xf numFmtId="0" fontId="0" fillId="0" borderId="9" xfId="0" applyFont="1" applyBorder="1" applyAlignment="1">
      <alignment horizontal="left" vertical="center"/>
    </xf>
    <xf numFmtId="0" fontId="9" fillId="0" borderId="0" xfId="0" applyFont="1" applyAlignment="1"/>
    <xf numFmtId="0" fontId="10" fillId="0" borderId="8" xfId="0" applyFont="1" applyBorder="1" applyAlignment="1">
      <alignment horizontal="center"/>
    </xf>
    <xf numFmtId="0" fontId="0" fillId="0" borderId="0" xfId="0" applyFont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Font="1" applyBorder="1" applyAlignment="1">
      <alignment horizontal="center" vertical="center"/>
    </xf>
    <xf numFmtId="0" fontId="11" fillId="0" borderId="0" xfId="0" applyFont="1"/>
    <xf numFmtId="176" fontId="0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179" fontId="8" fillId="0" borderId="0" xfId="0" applyNumberFormat="1" applyFont="1" applyAlignment="1">
      <alignment vertical="center"/>
    </xf>
    <xf numFmtId="0" fontId="9" fillId="0" borderId="0" xfId="0" applyFont="1" applyAlignment="1">
      <alignment horizontal="right"/>
    </xf>
    <xf numFmtId="0" fontId="10" fillId="0" borderId="0" xfId="0" applyFont="1" applyBorder="1" applyAlignment="1">
      <alignment horizontal="center"/>
    </xf>
    <xf numFmtId="0" fontId="9" fillId="0" borderId="0" xfId="0" applyFont="1" applyBorder="1" applyAlignment="1">
      <alignment horizontal="center" vertical="center"/>
    </xf>
    <xf numFmtId="180" fontId="0" fillId="0" borderId="0" xfId="0" applyNumberFormat="1" applyFont="1" applyBorder="1" applyAlignment="1">
      <alignment horizontal="center" vertical="center"/>
    </xf>
    <xf numFmtId="180" fontId="0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left" vertical="center" wrapText="1"/>
    </xf>
    <xf numFmtId="0" fontId="0" fillId="0" borderId="0" xfId="0" applyFont="1" applyAlignment="1">
      <alignment horizontal="left" vertical="center"/>
    </xf>
    <xf numFmtId="0" fontId="0" fillId="0" borderId="0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0" fillId="0" borderId="0" xfId="0" applyFont="1" applyFill="1" applyBorder="1"/>
    <xf numFmtId="0" fontId="0" fillId="0" borderId="10" xfId="0" applyFont="1" applyBorder="1" applyAlignment="1"/>
    <xf numFmtId="0" fontId="0" fillId="0" borderId="6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2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0679677065683245"/>
          <c:y val="0.0693379471063876"/>
          <c:w val="0.913466892587794"/>
          <c:h val="0.754025634688043"/>
        </c:manualLayout>
      </c:layout>
      <c:lineChart>
        <c:grouping val="standard"/>
        <c:varyColors val="0"/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'1A'!$I$9:$I$19</c:f>
              <c:numCache>
                <c:formatCode>0.000_ </c:formatCode>
                <c:ptCount val="11"/>
                <c:pt idx="0">
                  <c:v>0.00199999999999534</c:v>
                </c:pt>
                <c:pt idx="1">
                  <c:v>0.00600000000000023</c:v>
                </c:pt>
                <c:pt idx="2">
                  <c:v>0.00600000000000023</c:v>
                </c:pt>
                <c:pt idx="3">
                  <c:v>0.00399999999999778</c:v>
                </c:pt>
                <c:pt idx="4">
                  <c:v>0.00999999999999801</c:v>
                </c:pt>
                <c:pt idx="5">
                  <c:v>0.00600000000000023</c:v>
                </c:pt>
                <c:pt idx="6">
                  <c:v>0.00399999999999778</c:v>
                </c:pt>
                <c:pt idx="7">
                  <c:v>0.00399999999999778</c:v>
                </c:pt>
                <c:pt idx="8">
                  <c:v>0.00999999999999801</c:v>
                </c:pt>
                <c:pt idx="9">
                  <c:v>0.00999999999999801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4495488"/>
        <c:axId val="74497024"/>
      </c:lineChart>
      <c:catAx>
        <c:axId val="74495488"/>
        <c:scaling>
          <c:orientation val="minMax"/>
        </c:scaling>
        <c:delete val="0"/>
        <c:axPos val="b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7024"/>
        <c:crosses val="autoZero"/>
        <c:auto val="1"/>
        <c:lblAlgn val="ctr"/>
        <c:lblOffset val="100"/>
        <c:noMultiLvlLbl val="0"/>
      </c:catAx>
      <c:valAx>
        <c:axId val="74497024"/>
        <c:scaling>
          <c:orientation val="minMax"/>
          <c:max val="0.012"/>
          <c:min val="0"/>
        </c:scaling>
        <c:delete val="0"/>
        <c:axPos val="l"/>
        <c:majorGridlines/>
        <c:numFmt formatCode="0.000_ 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4495488"/>
        <c:crosses val="autoZero"/>
        <c:crossBetween val="between"/>
        <c:majorUnit val="0.002"/>
      </c:valAx>
    </c:plotArea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72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sz="720"/>
              <a:t>均值控制图</a:t>
            </a:r>
            <a:endParaRPr sz="720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723602353146877"/>
          <c:y val="0.153842324624263"/>
          <c:w val="0.916841039487006"/>
          <c:h val="0.716973415132924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delete val="1"/>
          </c:dLbls>
          <c:val>
            <c:numRef>
              <c:f>'1A'!$H$9:$H$18</c:f>
              <c:numCache>
                <c:formatCode>0.000_ </c:formatCode>
                <c:ptCount val="10"/>
                <c:pt idx="0">
                  <c:v>45.9384</c:v>
                </c:pt>
                <c:pt idx="1">
                  <c:v>45.938</c:v>
                </c:pt>
                <c:pt idx="2">
                  <c:v>45.9388</c:v>
                </c:pt>
                <c:pt idx="3">
                  <c:v>45.9392</c:v>
                </c:pt>
                <c:pt idx="4">
                  <c:v>45.94</c:v>
                </c:pt>
                <c:pt idx="5">
                  <c:v>45.9392</c:v>
                </c:pt>
                <c:pt idx="6">
                  <c:v>45.9396</c:v>
                </c:pt>
                <c:pt idx="7">
                  <c:v>45.9408</c:v>
                </c:pt>
                <c:pt idx="8">
                  <c:v>45.9408</c:v>
                </c:pt>
                <c:pt idx="9">
                  <c:v>45.94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8756971"/>
        <c:axId val="322443158"/>
      </c:lineChart>
      <c:catAx>
        <c:axId val="738756971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322443158"/>
        <c:crosses val="autoZero"/>
        <c:auto val="1"/>
        <c:lblAlgn val="ctr"/>
        <c:lblOffset val="50"/>
        <c:noMultiLvlLbl val="0"/>
      </c:catAx>
      <c:valAx>
        <c:axId val="322443158"/>
        <c:scaling>
          <c:orientation val="minMax"/>
          <c:max val="45.95"/>
          <c:min val="45.93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8756971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 sz="600"/>
      </a:pPr>
    </a:p>
  </c:txPr>
  <c:externalData r:id="rId1">
    <c:autoUpdate val="0"/>
  </c:externalData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19</xdr:row>
      <xdr:rowOff>47625</xdr:rowOff>
    </xdr:from>
    <xdr:to>
      <xdr:col>5</xdr:col>
      <xdr:colOff>561975</xdr:colOff>
      <xdr:row>19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3583305" y="545719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3</xdr:col>
      <xdr:colOff>76200</xdr:colOff>
      <xdr:row>26</xdr:row>
      <xdr:rowOff>47625</xdr:rowOff>
    </xdr:from>
    <xdr:to>
      <xdr:col>3</xdr:col>
      <xdr:colOff>390525</xdr:colOff>
      <xdr:row>26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2040255" y="819340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209550</xdr:colOff>
          <xdr:row>6</xdr:row>
          <xdr:rowOff>85725</xdr:rowOff>
        </xdr:from>
        <xdr:to>
          <xdr:col>7</xdr:col>
          <xdr:colOff>447675</xdr:colOff>
          <xdr:row>7</xdr:row>
          <xdr:rowOff>104775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4897755" y="1866900"/>
              <a:ext cx="238125" cy="3143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228600</xdr:colOff>
          <xdr:row>18</xdr:row>
          <xdr:rowOff>257175</xdr:rowOff>
        </xdr:from>
        <xdr:to>
          <xdr:col>1</xdr:col>
          <xdr:colOff>142875</xdr:colOff>
          <xdr:row>19</xdr:row>
          <xdr:rowOff>257175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228600" y="5400040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123825</xdr:colOff>
          <xdr:row>22</xdr:row>
          <xdr:rowOff>28575</xdr:rowOff>
        </xdr:from>
        <xdr:to>
          <xdr:col>3</xdr:col>
          <xdr:colOff>466725</xdr:colOff>
          <xdr:row>23</xdr:row>
          <xdr:rowOff>0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2087880" y="6564630"/>
              <a:ext cx="342900" cy="2667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23</xdr:row>
          <xdr:rowOff>104775</xdr:rowOff>
        </xdr:from>
        <xdr:to>
          <xdr:col>3</xdr:col>
          <xdr:colOff>533400</xdr:colOff>
          <xdr:row>23</xdr:row>
          <xdr:rowOff>409575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2030730" y="6936105"/>
              <a:ext cx="4667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24</xdr:row>
          <xdr:rowOff>47625</xdr:rowOff>
        </xdr:from>
        <xdr:to>
          <xdr:col>3</xdr:col>
          <xdr:colOff>581025</xdr:colOff>
          <xdr:row>24</xdr:row>
          <xdr:rowOff>323850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2030730" y="7345680"/>
              <a:ext cx="514350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27</xdr:row>
          <xdr:rowOff>114300</xdr:rowOff>
        </xdr:from>
        <xdr:to>
          <xdr:col>3</xdr:col>
          <xdr:colOff>561975</xdr:colOff>
          <xdr:row>28</xdr:row>
          <xdr:rowOff>19050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2002155" y="8583930"/>
              <a:ext cx="523875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361950</xdr:colOff>
          <xdr:row>21</xdr:row>
          <xdr:rowOff>228600</xdr:rowOff>
        </xdr:from>
        <xdr:to>
          <xdr:col>1</xdr:col>
          <xdr:colOff>476250</xdr:colOff>
          <xdr:row>21</xdr:row>
          <xdr:rowOff>447675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790575" y="6288405"/>
              <a:ext cx="114300" cy="2190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47625</xdr:colOff>
          <xdr:row>28</xdr:row>
          <xdr:rowOff>66675</xdr:rowOff>
        </xdr:from>
        <xdr:to>
          <xdr:col>3</xdr:col>
          <xdr:colOff>561975</xdr:colOff>
          <xdr:row>28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2011680" y="8926830"/>
              <a:ext cx="514350" cy="295275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466725</xdr:colOff>
      <xdr:row>30</xdr:row>
      <xdr:rowOff>448945</xdr:rowOff>
    </xdr:from>
    <xdr:to>
      <xdr:col>6</xdr:col>
      <xdr:colOff>619760</xdr:colOff>
      <xdr:row>32</xdr:row>
      <xdr:rowOff>84455</xdr:rowOff>
    </xdr:to>
    <xdr:pic>
      <xdr:nvPicPr>
        <xdr:cNvPr id="2" name="图片 1"/>
        <xdr:cNvPicPr>
          <a:picLocks noChangeAspect="1"/>
        </xdr:cNvPicPr>
      </xdr:nvPicPr>
      <xdr:blipFill>
        <a:blip r:embed="rId2">
          <a:clrChange>
            <a:clrFrom>
              <a:srgbClr val="F2F2F2">
                <a:alpha val="100000"/>
              </a:srgbClr>
            </a:clrFrom>
            <a:clrTo>
              <a:srgbClr val="F2F2F2">
                <a:alpha val="100000"/>
                <a:alpha val="0"/>
              </a:srgbClr>
            </a:clrTo>
          </a:clrChange>
        </a:blip>
        <a:stretch>
          <a:fillRect/>
        </a:stretch>
      </xdr:blipFill>
      <xdr:spPr>
        <a:xfrm>
          <a:off x="3754755" y="9975850"/>
          <a:ext cx="838835" cy="43561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457200</xdr:colOff>
      <xdr:row>12</xdr:row>
      <xdr:rowOff>76200</xdr:rowOff>
    </xdr:from>
    <xdr:to>
      <xdr:col>9</xdr:col>
      <xdr:colOff>237490</xdr:colOff>
      <xdr:row>12</xdr:row>
      <xdr:rowOff>76200</xdr:rowOff>
    </xdr:to>
    <xdr:cxnSp>
      <xdr:nvCxnSpPr>
        <xdr:cNvPr id="3" name="直接连接符 2"/>
        <xdr:cNvCxnSpPr/>
      </xdr:nvCxnSpPr>
      <xdr:spPr>
        <a:xfrm>
          <a:off x="457200" y="2349500"/>
          <a:ext cx="578104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0</xdr:colOff>
      <xdr:row>17</xdr:row>
      <xdr:rowOff>85725</xdr:rowOff>
    </xdr:from>
    <xdr:to>
      <xdr:col>9</xdr:col>
      <xdr:colOff>1485900</xdr:colOff>
      <xdr:row>28</xdr:row>
      <xdr:rowOff>133350</xdr:rowOff>
    </xdr:to>
    <xdr:graphicFrame>
      <xdr:nvGraphicFramePr>
        <xdr:cNvPr id="7" name="图表 6"/>
        <xdr:cNvGraphicFramePr/>
      </xdr:nvGraphicFramePr>
      <xdr:xfrm>
        <a:off x="0" y="3273425"/>
        <a:ext cx="7486650" cy="21431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438150</xdr:colOff>
      <xdr:row>17</xdr:row>
      <xdr:rowOff>102870</xdr:rowOff>
    </xdr:from>
    <xdr:to>
      <xdr:col>10</xdr:col>
      <xdr:colOff>561975</xdr:colOff>
      <xdr:row>17</xdr:row>
      <xdr:rowOff>129540</xdr:rowOff>
    </xdr:to>
    <xdr:cxnSp>
      <xdr:nvCxnSpPr>
        <xdr:cNvPr id="5" name="直接连接符 4"/>
        <xdr:cNvCxnSpPr/>
      </xdr:nvCxnSpPr>
      <xdr:spPr>
        <a:xfrm flipV="1">
          <a:off x="438150" y="3290570"/>
          <a:ext cx="7610475" cy="2667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26</xdr:row>
      <xdr:rowOff>133350</xdr:rowOff>
    </xdr:from>
    <xdr:to>
      <xdr:col>9</xdr:col>
      <xdr:colOff>1485900</xdr:colOff>
      <xdr:row>26</xdr:row>
      <xdr:rowOff>142875</xdr:rowOff>
    </xdr:to>
    <xdr:cxnSp>
      <xdr:nvCxnSpPr>
        <xdr:cNvPr id="10" name="直接连接符 9"/>
        <xdr:cNvCxnSpPr/>
      </xdr:nvCxnSpPr>
      <xdr:spPr>
        <a:xfrm>
          <a:off x="409575" y="5035550"/>
          <a:ext cx="7077075" cy="9525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11</xdr:row>
      <xdr:rowOff>76200</xdr:rowOff>
    </xdr:from>
    <xdr:to>
      <xdr:col>10</xdr:col>
      <xdr:colOff>28575</xdr:colOff>
      <xdr:row>11</xdr:row>
      <xdr:rowOff>76200</xdr:rowOff>
    </xdr:to>
    <xdr:cxnSp>
      <xdr:nvCxnSpPr>
        <xdr:cNvPr id="13" name="直接连接符 12"/>
        <xdr:cNvCxnSpPr/>
      </xdr:nvCxnSpPr>
      <xdr:spPr>
        <a:xfrm>
          <a:off x="600075" y="2273300"/>
          <a:ext cx="6915150" cy="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600075</xdr:colOff>
      <xdr:row>8</xdr:row>
      <xdr:rowOff>152400</xdr:rowOff>
    </xdr:from>
    <xdr:to>
      <xdr:col>9</xdr:col>
      <xdr:colOff>1400175</xdr:colOff>
      <xdr:row>8</xdr:row>
      <xdr:rowOff>171450</xdr:rowOff>
    </xdr:to>
    <xdr:cxnSp>
      <xdr:nvCxnSpPr>
        <xdr:cNvPr id="16" name="直接连接符 15"/>
        <xdr:cNvCxnSpPr/>
      </xdr:nvCxnSpPr>
      <xdr:spPr>
        <a:xfrm>
          <a:off x="600075" y="1778000"/>
          <a:ext cx="6800850" cy="19050"/>
        </a:xfrm>
        <a:prstGeom prst="line">
          <a:avLst/>
        </a:prstGeom>
      </xdr:spPr>
      <xdr:style>
        <a:lnRef idx="1">
          <a:schemeClr val="accent3"/>
        </a:lnRef>
        <a:fillRef idx="0">
          <a:schemeClr val="accent3"/>
        </a:fillRef>
        <a:effectRef idx="0">
          <a:schemeClr val="accent3"/>
        </a:effectRef>
        <a:fontRef idx="minor">
          <a:schemeClr val="tx1"/>
        </a:fontRef>
      </xdr:style>
    </xdr:cxnSp>
    <xdr:clientData/>
  </xdr:twoCellAnchor>
  <xdr:twoCellAnchor>
    <xdr:from>
      <xdr:col>0</xdr:col>
      <xdr:colOff>409575</xdr:colOff>
      <xdr:row>22</xdr:row>
      <xdr:rowOff>83820</xdr:rowOff>
    </xdr:from>
    <xdr:to>
      <xdr:col>10</xdr:col>
      <xdr:colOff>0</xdr:colOff>
      <xdr:row>22</xdr:row>
      <xdr:rowOff>102870</xdr:rowOff>
    </xdr:to>
    <xdr:cxnSp>
      <xdr:nvCxnSpPr>
        <xdr:cNvPr id="18" name="直接连接符 17"/>
        <xdr:cNvCxnSpPr/>
      </xdr:nvCxnSpPr>
      <xdr:spPr>
        <a:xfrm flipV="1">
          <a:off x="409575" y="4224020"/>
          <a:ext cx="7077075" cy="1905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twoCellAnchor>
    <xdr:from>
      <xdr:col>0</xdr:col>
      <xdr:colOff>9525</xdr:colOff>
      <xdr:row>1</xdr:row>
      <xdr:rowOff>0</xdr:rowOff>
    </xdr:from>
    <xdr:to>
      <xdr:col>10</xdr:col>
      <xdr:colOff>37465</xdr:colOff>
      <xdr:row>16</xdr:row>
      <xdr:rowOff>28575</xdr:rowOff>
    </xdr:to>
    <xdr:graphicFrame>
      <xdr:nvGraphicFramePr>
        <xdr:cNvPr id="2" name="图表 1"/>
        <xdr:cNvGraphicFramePr/>
      </xdr:nvGraphicFramePr>
      <xdr:xfrm>
        <a:off x="9525" y="292100"/>
        <a:ext cx="7514590" cy="26955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0.0653293833345945</cdr:x>
      <cdr:y>0.399267543194086</cdr:y>
    </cdr:from>
    <cdr:to>
      <cdr:x>0.997822707767172</cdr:x>
      <cdr:y>0.402739765416309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491338" y="1076256"/>
          <a:ext cx="7013226" cy="93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0.0686026075041218</cdr:x>
      <cdr:y>0.554562190933156</cdr:y>
    </cdr:from>
    <cdr:to>
      <cdr:x>0.98857924301814</cdr:x>
      <cdr:y>0.558034413155377</cdr:y>
    </cdr:to>
    <cdr:sp>
      <cdr:nvSpPr>
        <cdr:cNvPr id="3" name="直接连接符 2"/>
        <cdr:cNvSpPr/>
      </cdr:nvSpPr>
      <cdr:spPr xmlns:a="http://schemas.openxmlformats.org/drawingml/2006/main">
        <a:xfrm xmlns:a="http://schemas.openxmlformats.org/drawingml/2006/main">
          <a:off x="515956" y="1494864"/>
          <a:ext cx="6919089" cy="936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0.0711599350568666</cdr:x>
      <cdr:y>0.652082937436528</cdr:y>
    </cdr:from>
    <cdr:to>
      <cdr:x>0.971109233687929</cdr:x>
      <cdr:y>0.659200375158948</cdr:y>
    </cdr:to>
    <cdr:sp>
      <cdr:nvSpPr>
        <cdr:cNvPr id="4" name="直接连接符 3"/>
        <cdr:cNvSpPr/>
      </cdr:nvSpPr>
      <cdr:spPr xmlns:a="http://schemas.openxmlformats.org/drawingml/2006/main">
        <a:xfrm xmlns:a="http://schemas.openxmlformats.org/drawingml/2006/main" flipV="1">
          <a:off x="535190" y="1757738"/>
          <a:ext cx="6768465" cy="19186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image" Target="../media/image5.emf"/><Relationship Id="rId8" Type="http://schemas.openxmlformats.org/officeDocument/2006/relationships/oleObject" Target="../embeddings/oleObject4.bin"/><Relationship Id="rId7" Type="http://schemas.openxmlformats.org/officeDocument/2006/relationships/oleObject" Target="../embeddings/oleObject3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2.bin"/><Relationship Id="rId4" Type="http://schemas.openxmlformats.org/officeDocument/2006/relationships/image" Target="../media/image3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7" Type="http://schemas.openxmlformats.org/officeDocument/2006/relationships/image" Target="../media/image9.emf"/><Relationship Id="rId16" Type="http://schemas.openxmlformats.org/officeDocument/2006/relationships/oleObject" Target="../embeddings/oleObject8.bin"/><Relationship Id="rId15" Type="http://schemas.openxmlformats.org/officeDocument/2006/relationships/image" Target="../media/image8.emf"/><Relationship Id="rId14" Type="http://schemas.openxmlformats.org/officeDocument/2006/relationships/oleObject" Target="../embeddings/oleObject7.bin"/><Relationship Id="rId13" Type="http://schemas.openxmlformats.org/officeDocument/2006/relationships/image" Target="../media/image7.emf"/><Relationship Id="rId12" Type="http://schemas.openxmlformats.org/officeDocument/2006/relationships/oleObject" Target="../embeddings/oleObject6.bin"/><Relationship Id="rId11" Type="http://schemas.openxmlformats.org/officeDocument/2006/relationships/image" Target="../media/image6.emf"/><Relationship Id="rId10" Type="http://schemas.openxmlformats.org/officeDocument/2006/relationships/oleObject" Target="../embeddings/oleObject5.bin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O32"/>
  <sheetViews>
    <sheetView tabSelected="1" view="pageBreakPreview" zoomScaleNormal="100" topLeftCell="A7" workbookViewId="0">
      <selection activeCell="G23" sqref="G23"/>
    </sheetView>
  </sheetViews>
  <sheetFormatPr defaultColWidth="9" defaultRowHeight="15"/>
  <cols>
    <col min="1" max="1" width="5.625" style="8" customWidth="1"/>
    <col min="2" max="2" width="10.9" style="8" customWidth="1"/>
    <col min="3" max="3" width="9.25" style="8" customWidth="1"/>
    <col min="4" max="4" width="8.75" style="8" customWidth="1"/>
    <col min="5" max="5" width="8.625" style="8" customWidth="1"/>
    <col min="6" max="6" width="9" style="8" customWidth="1"/>
    <col min="7" max="7" width="9.375" style="8" customWidth="1"/>
    <col min="8" max="8" width="7.875" style="8" customWidth="1"/>
    <col min="9" max="9" width="6.375" style="8" customWidth="1"/>
    <col min="10" max="16384" width="9" style="8"/>
  </cols>
  <sheetData>
    <row r="1" spans="1:2">
      <c r="A1" s="9" t="s">
        <v>0</v>
      </c>
      <c r="B1" s="10"/>
    </row>
    <row r="2" ht="21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5"/>
      <c r="H3" s="15"/>
      <c r="I3" s="15"/>
    </row>
    <row r="4" ht="24" customHeight="1" spans="1:9">
      <c r="A4" s="16" t="s">
        <v>3</v>
      </c>
      <c r="B4" s="16"/>
      <c r="C4" s="16"/>
      <c r="D4" s="16"/>
      <c r="E4" s="16"/>
      <c r="F4" s="16"/>
      <c r="G4" s="16"/>
      <c r="H4" s="16"/>
      <c r="I4" s="16"/>
    </row>
    <row r="5" ht="24" customHeight="1" spans="1:9">
      <c r="A5" s="16" t="s">
        <v>4</v>
      </c>
      <c r="B5" s="16"/>
      <c r="C5" s="16"/>
      <c r="D5" s="16"/>
      <c r="E5" s="16"/>
      <c r="F5" s="16"/>
      <c r="G5" s="16"/>
      <c r="H5" s="16"/>
      <c r="I5" s="16"/>
    </row>
    <row r="6" ht="32.25" customHeight="1" spans="1:9">
      <c r="A6" s="17" t="s">
        <v>5</v>
      </c>
      <c r="B6" s="18"/>
      <c r="C6" s="18"/>
      <c r="D6" s="18" t="s">
        <v>6</v>
      </c>
      <c r="E6" s="18"/>
      <c r="F6" s="18" t="s">
        <v>7</v>
      </c>
      <c r="G6" s="18"/>
      <c r="H6" s="18"/>
      <c r="I6" s="15"/>
    </row>
    <row r="7" ht="23.25" customHeight="1" spans="1:9">
      <c r="A7" s="19" t="s">
        <v>8</v>
      </c>
      <c r="B7" s="20" t="s">
        <v>9</v>
      </c>
      <c r="C7" s="20" t="s">
        <v>10</v>
      </c>
      <c r="D7" s="20"/>
      <c r="E7" s="20"/>
      <c r="F7" s="20"/>
      <c r="G7" s="20"/>
      <c r="H7" s="21"/>
      <c r="I7" s="62" t="s">
        <v>11</v>
      </c>
    </row>
    <row r="8" ht="21.95" customHeight="1" spans="1:9">
      <c r="A8" s="22"/>
      <c r="B8" s="23" t="s">
        <v>12</v>
      </c>
      <c r="C8" s="24" t="s">
        <v>13</v>
      </c>
      <c r="D8" s="24" t="s">
        <v>14</v>
      </c>
      <c r="E8" s="24" t="s">
        <v>15</v>
      </c>
      <c r="F8" s="24" t="s">
        <v>16</v>
      </c>
      <c r="G8" s="24" t="s">
        <v>17</v>
      </c>
      <c r="H8" s="25"/>
      <c r="I8" s="63"/>
    </row>
    <row r="9" s="7" customFormat="1" ht="21.95" customHeight="1" spans="1:9">
      <c r="A9" s="26">
        <v>1</v>
      </c>
      <c r="B9" s="26" t="s">
        <v>18</v>
      </c>
      <c r="C9" s="27">
        <v>45.938</v>
      </c>
      <c r="D9" s="27">
        <v>45.938</v>
      </c>
      <c r="E9" s="27">
        <v>45.938</v>
      </c>
      <c r="F9" s="27">
        <v>45.938</v>
      </c>
      <c r="G9" s="27">
        <v>45.94</v>
      </c>
      <c r="H9" s="28">
        <f>SUM(C9:G9)/5</f>
        <v>45.9384</v>
      </c>
      <c r="I9" s="28">
        <f>MAX(C9:G9)-MIN(C9:G9)</f>
        <v>0.00199999999999534</v>
      </c>
    </row>
    <row r="10" s="7" customFormat="1" ht="21.95" customHeight="1" spans="1:9">
      <c r="A10" s="26">
        <v>2</v>
      </c>
      <c r="B10" s="26" t="s">
        <v>19</v>
      </c>
      <c r="C10" s="27">
        <v>45.938</v>
      </c>
      <c r="D10" s="27">
        <v>45.942</v>
      </c>
      <c r="E10" s="27">
        <v>45.938</v>
      </c>
      <c r="F10" s="27">
        <v>45.936</v>
      </c>
      <c r="G10" s="27">
        <v>45.936</v>
      </c>
      <c r="H10" s="28">
        <f t="shared" ref="H10:H18" si="0">SUM(C10:G10)/5</f>
        <v>45.938</v>
      </c>
      <c r="I10" s="28">
        <f t="shared" ref="I10:I18" si="1">MAX(C10:G10)-MIN(C10:G10)</f>
        <v>0.00600000000000023</v>
      </c>
    </row>
    <row r="11" s="7" customFormat="1" ht="21.95" customHeight="1" spans="1:9">
      <c r="A11" s="26">
        <v>3</v>
      </c>
      <c r="B11" s="26" t="s">
        <v>20</v>
      </c>
      <c r="C11" s="27">
        <v>45.94</v>
      </c>
      <c r="D11" s="27">
        <v>45.936</v>
      </c>
      <c r="E11" s="27">
        <v>45.94</v>
      </c>
      <c r="F11" s="27">
        <v>45.942</v>
      </c>
      <c r="G11" s="27">
        <v>45.936</v>
      </c>
      <c r="H11" s="28">
        <f t="shared" si="0"/>
        <v>45.9388</v>
      </c>
      <c r="I11" s="28">
        <f t="shared" si="1"/>
        <v>0.00600000000000023</v>
      </c>
    </row>
    <row r="12" s="7" customFormat="1" ht="21.95" customHeight="1" spans="1:15">
      <c r="A12" s="26">
        <v>4</v>
      </c>
      <c r="B12" s="26" t="s">
        <v>21</v>
      </c>
      <c r="C12" s="27">
        <v>45.94</v>
      </c>
      <c r="D12" s="27">
        <v>45.938</v>
      </c>
      <c r="E12" s="27">
        <v>45.938</v>
      </c>
      <c r="F12" s="27">
        <v>45.938</v>
      </c>
      <c r="G12" s="27">
        <v>45.942</v>
      </c>
      <c r="H12" s="28">
        <f t="shared" si="0"/>
        <v>45.9392</v>
      </c>
      <c r="I12" s="28">
        <f t="shared" si="1"/>
        <v>0.00399999999999778</v>
      </c>
      <c r="O12" s="64"/>
    </row>
    <row r="13" s="7" customFormat="1" ht="21.95" customHeight="1" spans="1:15">
      <c r="A13" s="26">
        <v>5</v>
      </c>
      <c r="B13" s="26" t="s">
        <v>22</v>
      </c>
      <c r="C13" s="27">
        <v>45.936</v>
      </c>
      <c r="D13" s="27">
        <v>45.946</v>
      </c>
      <c r="E13" s="27">
        <v>45.938</v>
      </c>
      <c r="F13" s="27">
        <v>45.938</v>
      </c>
      <c r="G13" s="27">
        <v>45.942</v>
      </c>
      <c r="H13" s="28">
        <f t="shared" si="0"/>
        <v>45.94</v>
      </c>
      <c r="I13" s="28">
        <f t="shared" si="1"/>
        <v>0.00999999999999801</v>
      </c>
      <c r="O13" s="64"/>
    </row>
    <row r="14" s="7" customFormat="1" ht="21.95" customHeight="1" spans="1:15">
      <c r="A14" s="26">
        <v>6</v>
      </c>
      <c r="B14" s="26" t="s">
        <v>23</v>
      </c>
      <c r="C14" s="27">
        <v>45.936</v>
      </c>
      <c r="D14" s="27">
        <v>45.942</v>
      </c>
      <c r="E14" s="27">
        <v>45.938</v>
      </c>
      <c r="F14" s="27">
        <v>45.942</v>
      </c>
      <c r="G14" s="27">
        <v>45.938</v>
      </c>
      <c r="H14" s="28">
        <f t="shared" si="0"/>
        <v>45.9392</v>
      </c>
      <c r="I14" s="28">
        <f t="shared" si="1"/>
        <v>0.00600000000000023</v>
      </c>
      <c r="O14" s="64"/>
    </row>
    <row r="15" s="7" customFormat="1" ht="21.95" customHeight="1" spans="1:15">
      <c r="A15" s="26">
        <v>7</v>
      </c>
      <c r="B15" s="26" t="s">
        <v>24</v>
      </c>
      <c r="C15" s="27">
        <v>45.938</v>
      </c>
      <c r="D15" s="27">
        <v>45.938</v>
      </c>
      <c r="E15" s="27">
        <v>45.938</v>
      </c>
      <c r="F15" s="27">
        <v>45.942</v>
      </c>
      <c r="G15" s="27">
        <v>45.942</v>
      </c>
      <c r="H15" s="28">
        <f t="shared" si="0"/>
        <v>45.9396</v>
      </c>
      <c r="I15" s="28">
        <f t="shared" si="1"/>
        <v>0.00399999999999778</v>
      </c>
      <c r="O15" s="64"/>
    </row>
    <row r="16" s="7" customFormat="1" ht="21.95" customHeight="1" spans="1:15">
      <c r="A16" s="26">
        <v>8</v>
      </c>
      <c r="B16" s="26" t="s">
        <v>25</v>
      </c>
      <c r="C16" s="27">
        <v>45.94</v>
      </c>
      <c r="D16" s="27">
        <v>45.942</v>
      </c>
      <c r="E16" s="27">
        <v>45.938</v>
      </c>
      <c r="F16" s="27">
        <v>45.942</v>
      </c>
      <c r="G16" s="27">
        <v>45.942</v>
      </c>
      <c r="H16" s="28">
        <f t="shared" si="0"/>
        <v>45.9408</v>
      </c>
      <c r="I16" s="28">
        <f t="shared" si="1"/>
        <v>0.00399999999999778</v>
      </c>
      <c r="O16" s="64"/>
    </row>
    <row r="17" s="7" customFormat="1" ht="21.95" customHeight="1" spans="1:15">
      <c r="A17" s="26">
        <v>9</v>
      </c>
      <c r="B17" s="26" t="s">
        <v>26</v>
      </c>
      <c r="C17" s="27">
        <v>45.936</v>
      </c>
      <c r="D17" s="27">
        <v>45.946</v>
      </c>
      <c r="E17" s="27">
        <v>45.938</v>
      </c>
      <c r="F17" s="27">
        <v>45.942</v>
      </c>
      <c r="G17" s="27">
        <v>45.942</v>
      </c>
      <c r="H17" s="28">
        <f t="shared" si="0"/>
        <v>45.9408</v>
      </c>
      <c r="I17" s="28">
        <f t="shared" si="1"/>
        <v>0.00999999999999801</v>
      </c>
      <c r="O17" s="64"/>
    </row>
    <row r="18" s="7" customFormat="1" ht="21.95" customHeight="1" spans="1:15">
      <c r="A18" s="26">
        <v>10</v>
      </c>
      <c r="B18" s="26" t="s">
        <v>27</v>
      </c>
      <c r="C18" s="27">
        <v>45.936</v>
      </c>
      <c r="D18" s="27">
        <v>45.946</v>
      </c>
      <c r="E18" s="27">
        <v>45.938</v>
      </c>
      <c r="F18" s="27">
        <v>45.938</v>
      </c>
      <c r="G18" s="27">
        <v>45.942</v>
      </c>
      <c r="H18" s="28">
        <f t="shared" si="0"/>
        <v>45.94</v>
      </c>
      <c r="I18" s="28">
        <f t="shared" si="1"/>
        <v>0.00999999999999801</v>
      </c>
      <c r="O18" s="64"/>
    </row>
    <row r="19" s="7" customFormat="1" ht="21" customHeight="1" spans="1:9">
      <c r="A19" s="26"/>
      <c r="B19" s="29"/>
      <c r="C19" s="30"/>
      <c r="D19" s="30"/>
      <c r="E19" s="30"/>
      <c r="F19" s="30"/>
      <c r="G19" s="30"/>
      <c r="H19" s="31"/>
      <c r="I19" s="28"/>
    </row>
    <row r="20" s="7" customFormat="1" ht="21.95" customHeight="1" spans="1:9">
      <c r="A20" s="32"/>
      <c r="B20" s="33">
        <f>AVERAGE(H9:H18)</f>
        <v>45.93948</v>
      </c>
      <c r="C20" s="34"/>
      <c r="D20" s="34"/>
      <c r="E20" s="34"/>
      <c r="F20" s="35"/>
      <c r="G20" s="36">
        <f>AVERAGE(I9:I18)</f>
        <v>0.00619999999999834</v>
      </c>
      <c r="H20" s="37"/>
      <c r="I20" s="65"/>
    </row>
    <row r="21" s="7" customFormat="1" ht="29.25" customHeight="1" spans="1:9">
      <c r="A21" s="38" t="s">
        <v>28</v>
      </c>
      <c r="B21" s="39"/>
      <c r="C21" s="40" t="s">
        <v>29</v>
      </c>
      <c r="D21" s="41">
        <v>0.577</v>
      </c>
      <c r="E21" s="40" t="s">
        <v>30</v>
      </c>
      <c r="F21" s="41">
        <v>2.115</v>
      </c>
      <c r="G21" s="40" t="s">
        <v>31</v>
      </c>
      <c r="H21" s="41">
        <v>0</v>
      </c>
      <c r="I21" s="66"/>
    </row>
    <row r="22" ht="37.5" customHeight="1" spans="1:9">
      <c r="A22" s="42"/>
      <c r="B22" s="43" t="s">
        <v>32</v>
      </c>
      <c r="C22" s="43"/>
      <c r="D22" s="43"/>
      <c r="E22" s="7"/>
      <c r="F22" s="7"/>
      <c r="G22" s="7"/>
      <c r="H22" s="7"/>
      <c r="I22" s="7"/>
    </row>
    <row r="23" ht="23.25" customHeight="1" spans="1:9">
      <c r="A23" s="44" t="s">
        <v>33</v>
      </c>
      <c r="B23" s="44"/>
      <c r="C23" s="45" t="s">
        <v>34</v>
      </c>
      <c r="D23" s="46"/>
      <c r="E23" s="47">
        <f>SUM(B20)</f>
        <v>45.93948</v>
      </c>
      <c r="F23" s="48" t="s">
        <v>35</v>
      </c>
      <c r="G23" s="7"/>
      <c r="H23" s="7"/>
      <c r="I23" s="7"/>
    </row>
    <row r="24" ht="36.75" customHeight="1" spans="1:9">
      <c r="A24" s="44" t="s">
        <v>36</v>
      </c>
      <c r="B24" s="44"/>
      <c r="C24" s="45" t="s">
        <v>37</v>
      </c>
      <c r="D24" s="46"/>
      <c r="E24" s="49">
        <f>SUM(E23+D21*G20)</f>
        <v>45.9430574</v>
      </c>
      <c r="F24" s="48" t="s">
        <v>35</v>
      </c>
      <c r="G24" s="50"/>
      <c r="H24" s="51"/>
      <c r="I24" s="51"/>
    </row>
    <row r="25" ht="27" customHeight="1" spans="1:9">
      <c r="A25" s="44" t="s">
        <v>38</v>
      </c>
      <c r="B25" s="44"/>
      <c r="C25" s="45" t="s">
        <v>39</v>
      </c>
      <c r="E25" s="49">
        <f>SUM(B20-D21*G20)</f>
        <v>45.9359026</v>
      </c>
      <c r="F25" s="48" t="s">
        <v>35</v>
      </c>
      <c r="G25" s="52"/>
      <c r="H25" s="52"/>
      <c r="I25" s="7"/>
    </row>
    <row r="26" ht="39.75" customHeight="1" spans="1:9">
      <c r="A26" s="53"/>
      <c r="B26" s="54" t="s">
        <v>40</v>
      </c>
      <c r="C26" s="54"/>
      <c r="D26" s="54"/>
      <c r="E26" s="7"/>
      <c r="F26" s="7"/>
      <c r="G26" s="7"/>
      <c r="H26" s="7"/>
      <c r="I26" s="7"/>
    </row>
    <row r="27" ht="25.5" customHeight="1" spans="1:9">
      <c r="A27" s="44" t="s">
        <v>41</v>
      </c>
      <c r="B27" s="44"/>
      <c r="C27" s="55" t="s">
        <v>42</v>
      </c>
      <c r="E27" s="56">
        <f>SUM(G20)</f>
        <v>0.00619999999999834</v>
      </c>
      <c r="F27" s="48" t="s">
        <v>35</v>
      </c>
      <c r="G27" s="7"/>
      <c r="H27" s="7"/>
      <c r="I27" s="7"/>
    </row>
    <row r="28" ht="30.75" customHeight="1" spans="1:9">
      <c r="A28" s="44" t="s">
        <v>36</v>
      </c>
      <c r="B28" s="44"/>
      <c r="C28" s="45" t="s">
        <v>37</v>
      </c>
      <c r="E28" s="56">
        <f>SUM(F21*G20)</f>
        <v>0.0131129999999965</v>
      </c>
      <c r="F28" s="48" t="s">
        <v>35</v>
      </c>
      <c r="G28" s="7"/>
      <c r="H28" s="51"/>
      <c r="I28" s="51"/>
    </row>
    <row r="29" ht="29.25" customHeight="1" spans="1:9">
      <c r="A29" s="44" t="s">
        <v>38</v>
      </c>
      <c r="B29" s="44"/>
      <c r="C29" s="45" t="s">
        <v>39</v>
      </c>
      <c r="E29" s="57">
        <f>SUM(H21*G20)</f>
        <v>0</v>
      </c>
      <c r="F29" s="48" t="s">
        <v>35</v>
      </c>
      <c r="G29" s="7"/>
      <c r="H29" s="51"/>
      <c r="I29" s="51"/>
    </row>
    <row r="30" ht="23.25" customHeight="1" spans="1:9">
      <c r="A30" s="58" t="s">
        <v>43</v>
      </c>
      <c r="B30" s="59"/>
      <c r="C30" s="59"/>
      <c r="D30" s="59"/>
      <c r="E30" s="59"/>
      <c r="F30" s="59"/>
      <c r="G30" s="59"/>
      <c r="H30" s="59"/>
      <c r="I30" s="59"/>
    </row>
    <row r="31" ht="41.25" customHeight="1" spans="1:9">
      <c r="A31" s="60" t="s">
        <v>44</v>
      </c>
      <c r="B31" s="60"/>
      <c r="C31" s="60"/>
      <c r="D31" s="60"/>
      <c r="E31" s="60"/>
      <c r="F31" s="60"/>
      <c r="G31" s="60"/>
      <c r="H31" s="60"/>
      <c r="I31" s="60"/>
    </row>
    <row r="32" ht="21.75" customHeight="1" spans="2:9">
      <c r="B32" s="61" t="s">
        <v>45</v>
      </c>
      <c r="C32" s="61"/>
      <c r="D32" s="61"/>
      <c r="E32" s="61"/>
      <c r="F32" s="61"/>
      <c r="G32" s="61"/>
      <c r="H32" s="61"/>
      <c r="I32" s="61"/>
    </row>
  </sheetData>
  <autoFilter ref="A1:I18">
    <extLst/>
  </autoFilter>
  <mergeCells count="23">
    <mergeCell ref="A2:I2"/>
    <mergeCell ref="A4:I4"/>
    <mergeCell ref="A5:I5"/>
    <mergeCell ref="F6:H6"/>
    <mergeCell ref="C7:G7"/>
    <mergeCell ref="A21:B21"/>
    <mergeCell ref="B22:D22"/>
    <mergeCell ref="A23:B23"/>
    <mergeCell ref="A24:B24"/>
    <mergeCell ref="H24:I24"/>
    <mergeCell ref="A25:B25"/>
    <mergeCell ref="B26:D26"/>
    <mergeCell ref="A27:B27"/>
    <mergeCell ref="A28:B28"/>
    <mergeCell ref="H28:I28"/>
    <mergeCell ref="A29:B29"/>
    <mergeCell ref="H29:I29"/>
    <mergeCell ref="A30:I30"/>
    <mergeCell ref="A31:I31"/>
    <mergeCell ref="B32:I32"/>
    <mergeCell ref="A7:A8"/>
    <mergeCell ref="H7:H8"/>
    <mergeCell ref="I7:I8"/>
  </mergeCells>
  <pageMargins left="0.904166666666667" right="0.747916666666667" top="0.984027777777778" bottom="0.707638888888889" header="0.511805555555556" footer="0.511805555555556"/>
  <pageSetup paperSize="9" orientation="portrait"/>
  <headerFooter alignWithMargins="0"/>
  <drawing r:id="rId1"/>
  <legacyDrawing r:id="rId2"/>
  <oleObjects>
    <mc:AlternateContent xmlns:mc="http://schemas.openxmlformats.org/markup-compatibility/2006">
      <mc:Choice Requires="x14">
        <oleObject shapeId="19457" progId="Equation.3" r:id="rId3">
          <objectPr defaultSize="0" r:id="rId4">
            <anchor moveWithCells="1" sizeWithCells="1">
              <from>
                <xdr:col>7</xdr:col>
                <xdr:colOff>209550</xdr:colOff>
                <xdr:row>6</xdr:row>
                <xdr:rowOff>85725</xdr:rowOff>
              </from>
              <to>
                <xdr:col>7</xdr:col>
                <xdr:colOff>447675</xdr:colOff>
                <xdr:row>7</xdr:row>
                <xdr:rowOff>104775</xdr:rowOff>
              </to>
            </anchor>
          </objectPr>
        </oleObject>
      </mc:Choice>
      <mc:Fallback>
        <oleObject shapeId="19457" progId="Equation.3" r:id="rId3"/>
      </mc:Fallback>
    </mc:AlternateContent>
    <mc:AlternateContent xmlns:mc="http://schemas.openxmlformats.org/markup-compatibility/2006">
      <mc:Choice Requires="x14">
        <oleObject shapeId="19458" progId="Equation.3" r:id="rId5">
          <objectPr defaultSize="0" r:id="rId6">
            <anchor moveWithCells="1">
              <from>
                <xdr:col>0</xdr:col>
                <xdr:colOff>228600</xdr:colOff>
                <xdr:row>18</xdr:row>
                <xdr:rowOff>257175</xdr:rowOff>
              </from>
              <to>
                <xdr:col>1</xdr:col>
                <xdr:colOff>142875</xdr:colOff>
                <xdr:row>19</xdr:row>
                <xdr:rowOff>257175</xdr:rowOff>
              </to>
            </anchor>
          </objectPr>
        </oleObject>
      </mc:Choice>
      <mc:Fallback>
        <oleObject shapeId="19458" progId="Equation.3" r:id="rId5"/>
      </mc:Fallback>
    </mc:AlternateContent>
    <mc:AlternateContent xmlns:mc="http://schemas.openxmlformats.org/markup-compatibility/2006">
      <mc:Choice Requires="x14">
        <oleObject shapeId="19460" progId="Equation.3" r:id="rId7">
          <objectPr defaultSize="0" r:id="rId6">
            <anchor moveWithCells="1">
              <from>
                <xdr:col>3</xdr:col>
                <xdr:colOff>123825</xdr:colOff>
                <xdr:row>22</xdr:row>
                <xdr:rowOff>28575</xdr:rowOff>
              </from>
              <to>
                <xdr:col>3</xdr:col>
                <xdr:colOff>466725</xdr:colOff>
                <xdr:row>23</xdr:row>
                <xdr:rowOff>0</xdr:rowOff>
              </to>
            </anchor>
          </objectPr>
        </oleObject>
      </mc:Choice>
      <mc:Fallback>
        <oleObject shapeId="19460" progId="Equation.3" r:id="rId7"/>
      </mc:Fallback>
    </mc:AlternateContent>
    <mc:AlternateContent xmlns:mc="http://schemas.openxmlformats.org/markup-compatibility/2006">
      <mc:Choice Requires="x14">
        <oleObject shapeId="19461" progId="Equation.3" r:id="rId8">
          <objectPr defaultSize="0" r:id="rId9">
            <anchor moveWithCells="1">
              <from>
                <xdr:col>3</xdr:col>
                <xdr:colOff>66675</xdr:colOff>
                <xdr:row>23</xdr:row>
                <xdr:rowOff>104775</xdr:rowOff>
              </from>
              <to>
                <xdr:col>3</xdr:col>
                <xdr:colOff>533400</xdr:colOff>
                <xdr:row>23</xdr:row>
                <xdr:rowOff>409575</xdr:rowOff>
              </to>
            </anchor>
          </objectPr>
        </oleObject>
      </mc:Choice>
      <mc:Fallback>
        <oleObject shapeId="19461" progId="Equation.3" r:id="rId8"/>
      </mc:Fallback>
    </mc:AlternateContent>
    <mc:AlternateContent xmlns:mc="http://schemas.openxmlformats.org/markup-compatibility/2006">
      <mc:Choice Requires="x14">
        <oleObject shapeId="19462" progId="Equation.3" r:id="rId10">
          <objectPr defaultSize="0" r:id="rId11">
            <anchor moveWithCells="1">
              <from>
                <xdr:col>3</xdr:col>
                <xdr:colOff>66675</xdr:colOff>
                <xdr:row>24</xdr:row>
                <xdr:rowOff>47625</xdr:rowOff>
              </from>
              <to>
                <xdr:col>3</xdr:col>
                <xdr:colOff>581025</xdr:colOff>
                <xdr:row>24</xdr:row>
                <xdr:rowOff>323850</xdr:rowOff>
              </to>
            </anchor>
          </objectPr>
        </oleObject>
      </mc:Choice>
      <mc:Fallback>
        <oleObject shapeId="19462" progId="Equation.3" r:id="rId10"/>
      </mc:Fallback>
    </mc:AlternateContent>
    <mc:AlternateContent xmlns:mc="http://schemas.openxmlformats.org/markup-compatibility/2006">
      <mc:Choice Requires="x14">
        <oleObject shapeId="19464" progId="Equation.3" r:id="rId12">
          <objectPr defaultSize="0" r:id="rId13">
            <anchor moveWithCells="1">
              <from>
                <xdr:col>3</xdr:col>
                <xdr:colOff>38100</xdr:colOff>
                <xdr:row>27</xdr:row>
                <xdr:rowOff>114300</xdr:rowOff>
              </from>
              <to>
                <xdr:col>3</xdr:col>
                <xdr:colOff>561975</xdr:colOff>
                <xdr:row>28</xdr:row>
                <xdr:rowOff>19050</xdr:rowOff>
              </to>
            </anchor>
          </objectPr>
        </oleObject>
      </mc:Choice>
      <mc:Fallback>
        <oleObject shapeId="19464" progId="Equation.3" r:id="rId12"/>
      </mc:Fallback>
    </mc:AlternateContent>
    <mc:AlternateContent xmlns:mc="http://schemas.openxmlformats.org/markup-compatibility/2006">
      <mc:Choice Requires="x14">
        <oleObject shapeId="19465" progId="Equation.3" r:id="rId14">
          <objectPr defaultSize="0" r:id="rId15">
            <anchor moveWithCells="1" sizeWithCells="1">
              <from>
                <xdr:col>1</xdr:col>
                <xdr:colOff>361950</xdr:colOff>
                <xdr:row>21</xdr:row>
                <xdr:rowOff>228600</xdr:rowOff>
              </from>
              <to>
                <xdr:col>1</xdr:col>
                <xdr:colOff>476250</xdr:colOff>
                <xdr:row>21</xdr:row>
                <xdr:rowOff>447675</xdr:rowOff>
              </to>
            </anchor>
          </objectPr>
        </oleObject>
      </mc:Choice>
      <mc:Fallback>
        <oleObject shapeId="19465" progId="Equation.3" r:id="rId14"/>
      </mc:Fallback>
    </mc:AlternateContent>
    <mc:AlternateContent xmlns:mc="http://schemas.openxmlformats.org/markup-compatibility/2006">
      <mc:Choice Requires="x14">
        <oleObject shapeId="19466" progId="Equation.3" r:id="rId16">
          <objectPr defaultSize="0" r:id="rId17">
            <anchor moveWithCells="1">
              <from>
                <xdr:col>3</xdr:col>
                <xdr:colOff>47625</xdr:colOff>
                <xdr:row>28</xdr:row>
                <xdr:rowOff>66675</xdr:rowOff>
              </from>
              <to>
                <xdr:col>3</xdr:col>
                <xdr:colOff>561975</xdr:colOff>
                <xdr:row>28</xdr:row>
                <xdr:rowOff>361950</xdr:rowOff>
              </to>
            </anchor>
          </objectPr>
        </oleObject>
      </mc:Choice>
      <mc:Fallback>
        <oleObject shapeId="19466" progId="Equation.3" r:id="rId16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7"/>
  <sheetViews>
    <sheetView view="pageBreakPreview" zoomScaleNormal="100" workbookViewId="0">
      <selection activeCell="K21" sqref="K21"/>
    </sheetView>
  </sheetViews>
  <sheetFormatPr defaultColWidth="9" defaultRowHeight="15"/>
  <cols>
    <col min="1" max="1" width="8.75" customWidth="1"/>
    <col min="2" max="2" width="6.625" customWidth="1"/>
    <col min="3" max="3" width="8" customWidth="1"/>
    <col min="4" max="4" width="10.75" customWidth="1"/>
    <col min="5" max="5" width="10.5" customWidth="1"/>
    <col min="6" max="6" width="7.75" customWidth="1"/>
    <col min="7" max="7" width="11.875" customWidth="1"/>
    <col min="8" max="8" width="7" customWidth="1"/>
    <col min="9" max="9" width="7.5" customWidth="1"/>
    <col min="10" max="10" width="19.5" customWidth="1"/>
    <col min="11" max="11" width="13.375" customWidth="1"/>
  </cols>
  <sheetData>
    <row r="1" ht="23" spans="1:10">
      <c r="A1" s="1" t="s">
        <v>1</v>
      </c>
      <c r="B1" s="2"/>
      <c r="C1" s="2"/>
      <c r="D1" s="2"/>
      <c r="E1" s="2"/>
      <c r="F1" s="2"/>
      <c r="G1" s="2"/>
      <c r="H1" s="2"/>
      <c r="I1" s="2"/>
      <c r="J1" s="2"/>
    </row>
    <row r="7" spans="11:11">
      <c r="K7" s="5" t="s">
        <v>46</v>
      </c>
    </row>
    <row r="9" spans="11:11">
      <c r="K9" s="6" t="s">
        <v>47</v>
      </c>
    </row>
    <row r="10" spans="11:11">
      <c r="K10" s="6"/>
    </row>
    <row r="11" spans="11:11">
      <c r="K11" s="5" t="s">
        <v>48</v>
      </c>
    </row>
    <row r="12" ht="6" customHeight="1"/>
    <row r="14" ht="9" customHeight="1" spans="11:11">
      <c r="K14" s="6"/>
    </row>
    <row r="16" spans="11:11">
      <c r="K16" s="6"/>
    </row>
    <row r="17" ht="18" customHeight="1" spans="4:11">
      <c r="D17" s="3" t="s">
        <v>49</v>
      </c>
      <c r="E17" s="4"/>
      <c r="F17" s="4"/>
      <c r="G17" s="4"/>
      <c r="H17" s="4"/>
      <c r="K17" s="6"/>
    </row>
    <row r="18" spans="11:11">
      <c r="K18" s="6" t="s">
        <v>50</v>
      </c>
    </row>
    <row r="19" spans="11:11">
      <c r="K19" s="5"/>
    </row>
    <row r="21" spans="11:11">
      <c r="K21" s="6"/>
    </row>
    <row r="22" spans="11:11">
      <c r="K22" s="5" t="s">
        <v>51</v>
      </c>
    </row>
    <row r="23" spans="11:11">
      <c r="K23" s="6" t="s">
        <v>52</v>
      </c>
    </row>
    <row r="24" spans="11:11">
      <c r="K24" s="6"/>
    </row>
    <row r="25" spans="11:11">
      <c r="K25" s="6"/>
    </row>
    <row r="26" spans="11:11">
      <c r="K26" s="6"/>
    </row>
    <row r="27" spans="11:11">
      <c r="K27" s="5" t="s">
        <v>53</v>
      </c>
    </row>
  </sheetData>
  <mergeCells count="2">
    <mergeCell ref="A1:J1"/>
    <mergeCell ref="D17:H17"/>
  </mergeCells>
  <pageMargins left="0.747916666666667" right="0.393055555555556" top="0.984027777777778" bottom="0.984027777777778" header="0.511805555555556" footer="0.511805555555556"/>
  <pageSetup paperSize="9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控制图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德福</cp:lastModifiedBy>
  <dcterms:created xsi:type="dcterms:W3CDTF">1996-12-17T01:32:00Z</dcterms:created>
  <cp:lastPrinted>2017-04-17T06:40:00Z</cp:lastPrinted>
  <dcterms:modified xsi:type="dcterms:W3CDTF">2021-07-10T03:18:12Z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2052-11.1.0.10578</vt:lpwstr>
  </property>
  <property fmtid="{D5CDD505-2E9C-101B-9397-08002B2CF9AE}" pid="3" name="ICV">
    <vt:lpwstr>FC49D5A6A2514C90A0275233410CB8C2</vt:lpwstr>
  </property>
</Properties>
</file>