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waji" sheetId="7" r:id="rId1"/>
  </sheets>
  <definedNames>
    <definedName name="_GoA1">[0]!_GoA1</definedName>
    <definedName name="Capture.Capture">[0]!Capture.Capture</definedName>
    <definedName name="_xlnm.Print_Area" localSheetId="0">waji!$A$1:$N$49</definedName>
  </definedNames>
  <calcPr calcId="124519"/>
</workbook>
</file>

<file path=xl/calcChain.xml><?xml version="1.0" encoding="utf-8"?>
<calcChain xmlns="http://schemas.openxmlformats.org/spreadsheetml/2006/main">
  <c r="L14" i="7"/>
  <c r="M14"/>
  <c r="N14"/>
  <c r="N13" l="1"/>
  <c r="F13"/>
  <c r="E13"/>
  <c r="M13"/>
  <c r="L13"/>
  <c r="J18" l="1"/>
  <c r="J16" l="1"/>
  <c r="C16"/>
  <c r="C21" s="1"/>
  <c r="K14"/>
  <c r="J14"/>
  <c r="I14"/>
  <c r="H14"/>
  <c r="G14"/>
  <c r="F14"/>
  <c r="E14"/>
  <c r="D14"/>
  <c r="C14"/>
  <c r="K13"/>
  <c r="J13"/>
  <c r="I13"/>
  <c r="H13"/>
  <c r="G13"/>
  <c r="D13"/>
  <c r="C13"/>
  <c r="C17" l="1"/>
  <c r="G18" s="1"/>
  <c r="C25" s="1"/>
  <c r="K21"/>
  <c r="G21"/>
  <c r="I21"/>
  <c r="N21"/>
  <c r="F21"/>
  <c r="L21"/>
  <c r="H21"/>
  <c r="D21"/>
  <c r="M21"/>
  <c r="E21"/>
  <c r="J21"/>
  <c r="G17" l="1"/>
  <c r="C23" s="1"/>
  <c r="K23" s="1"/>
  <c r="C24"/>
  <c r="G24" s="1"/>
  <c r="G19"/>
  <c r="C26" s="1"/>
  <c r="K26" s="1"/>
  <c r="G16"/>
  <c r="C22" s="1"/>
  <c r="N22" s="1"/>
  <c r="K25"/>
  <c r="G25"/>
  <c r="I25"/>
  <c r="N25"/>
  <c r="J25"/>
  <c r="F25"/>
  <c r="L25"/>
  <c r="H25"/>
  <c r="D25"/>
  <c r="M25"/>
  <c r="E25"/>
  <c r="K24" l="1"/>
  <c r="D24"/>
  <c r="J24"/>
  <c r="N24"/>
  <c r="L24"/>
  <c r="M24"/>
  <c r="I24"/>
  <c r="H24"/>
  <c r="F24"/>
  <c r="E24"/>
  <c r="E23"/>
  <c r="L23"/>
  <c r="F23"/>
  <c r="D23"/>
  <c r="I23"/>
  <c r="N23"/>
  <c r="M23"/>
  <c r="H23"/>
  <c r="J23"/>
  <c r="G23"/>
  <c r="G26"/>
  <c r="F26"/>
  <c r="D22"/>
  <c r="I26"/>
  <c r="K22"/>
  <c r="J22"/>
  <c r="M22"/>
  <c r="F22"/>
  <c r="G22"/>
  <c r="I22"/>
  <c r="L22"/>
  <c r="N26"/>
  <c r="L26"/>
  <c r="M26"/>
  <c r="H26"/>
  <c r="E26"/>
  <c r="H22"/>
  <c r="D26"/>
  <c r="J26"/>
  <c r="E22"/>
</calcChain>
</file>

<file path=xl/sharedStrings.xml><?xml version="1.0" encoding="utf-8"?>
<sst xmlns="http://schemas.openxmlformats.org/spreadsheetml/2006/main" count="58" uniqueCount="44">
  <si>
    <t>测量参数:</t>
  </si>
  <si>
    <t>量具名称：</t>
    <phoneticPr fontId="1" type="noConversion"/>
  </si>
  <si>
    <t>量具编号：</t>
    <phoneticPr fontId="1" type="noConversion"/>
  </si>
  <si>
    <t>X</t>
    <phoneticPr fontId="1" type="noConversion"/>
  </si>
  <si>
    <t>A2</t>
    <phoneticPr fontId="1" type="noConversion"/>
  </si>
  <si>
    <t>R</t>
    <phoneticPr fontId="1" type="noConversion"/>
  </si>
  <si>
    <t>D3</t>
    <phoneticPr fontId="1" type="noConversion"/>
  </si>
  <si>
    <t>UCLr=D4R</t>
    <phoneticPr fontId="1" type="noConversion"/>
  </si>
  <si>
    <t>D4</t>
    <phoneticPr fontId="1" type="noConversion"/>
  </si>
  <si>
    <t>LCLr=D3R</t>
    <phoneticPr fontId="1" type="noConversion"/>
  </si>
  <si>
    <t>UCLx</t>
    <phoneticPr fontId="1" type="noConversion"/>
  </si>
  <si>
    <t>LCLx</t>
    <phoneticPr fontId="1" type="noConversion"/>
  </si>
  <si>
    <t>UCLr</t>
    <phoneticPr fontId="1" type="noConversion"/>
  </si>
  <si>
    <t>LCLr</t>
    <phoneticPr fontId="1" type="noConversion"/>
  </si>
  <si>
    <t>由以上数据总得控制图</t>
    <phoneticPr fontId="1" type="noConversion"/>
  </si>
  <si>
    <t xml:space="preserve"> </t>
    <phoneticPr fontId="1" type="noConversion"/>
  </si>
  <si>
    <r>
      <t>判</t>
    </r>
    <r>
      <rPr>
        <sz val="10"/>
        <rFont val="Times New Roman"/>
        <family val="1"/>
      </rPr>
      <t xml:space="preserve">      </t>
    </r>
    <phoneticPr fontId="1" type="noConversion"/>
  </si>
  <si>
    <r>
      <t>若所有</t>
    </r>
    <r>
      <rPr>
        <sz val="10"/>
        <rFont val="Times New Roman"/>
        <family val="1"/>
      </rPr>
      <t>X</t>
    </r>
    <r>
      <rPr>
        <sz val="10"/>
        <rFont val="宋体"/>
        <family val="3"/>
        <charset val="134"/>
      </rPr>
      <t>值及</t>
    </r>
    <r>
      <rPr>
        <sz val="10"/>
        <rFont val="Times New Roman"/>
        <family val="1"/>
      </rPr>
      <t>R</t>
    </r>
    <r>
      <rPr>
        <sz val="10"/>
        <rFont val="宋体"/>
        <family val="3"/>
        <charset val="134"/>
      </rPr>
      <t>值均在管制上下限内则可接受</t>
    </r>
    <phoneticPr fontId="1" type="noConversion"/>
  </si>
  <si>
    <t>定</t>
    <phoneticPr fontId="1" type="noConversion"/>
  </si>
  <si>
    <r>
      <t>若有任何一个</t>
    </r>
    <r>
      <rPr>
        <sz val="10"/>
        <rFont val="Times New Roman"/>
        <family val="1"/>
      </rPr>
      <t>X</t>
    </r>
    <r>
      <rPr>
        <sz val="10"/>
        <rFont val="宋体"/>
        <family val="3"/>
        <charset val="134"/>
      </rPr>
      <t>值及</t>
    </r>
    <r>
      <rPr>
        <sz val="10"/>
        <rFont val="Times New Roman"/>
        <family val="1"/>
      </rPr>
      <t>R</t>
    </r>
    <r>
      <rPr>
        <sz val="10"/>
        <rFont val="宋体"/>
        <family val="3"/>
        <charset val="134"/>
      </rPr>
      <t>值在管制上下限外则不可接受</t>
    </r>
    <r>
      <rPr>
        <sz val="10"/>
        <rFont val="Times New Roman"/>
        <family val="1"/>
      </rPr>
      <t xml:space="preserve">                                       </t>
    </r>
    <phoneticPr fontId="1" type="noConversion"/>
  </si>
  <si>
    <t>制定：</t>
    <phoneticPr fontId="1" type="noConversion"/>
  </si>
  <si>
    <t>审核：</t>
    <phoneticPr fontId="1" type="noConversion"/>
  </si>
  <si>
    <t xml:space="preserve">基准件名称: </t>
    <phoneticPr fontId="1" type="noConversion"/>
  </si>
  <si>
    <t>观测员：</t>
    <phoneticPr fontId="1" type="noConversion"/>
  </si>
  <si>
    <t xml:space="preserve"> </t>
    <phoneticPr fontId="1" type="noConversion"/>
  </si>
  <si>
    <t>徐州徐工挖掘机械有限公司</t>
    <phoneticPr fontId="1" type="noConversion"/>
  </si>
  <si>
    <t>王莉</t>
    <phoneticPr fontId="1" type="noConversion"/>
  </si>
  <si>
    <t>卞维幸</t>
    <phoneticPr fontId="1" type="noConversion"/>
  </si>
  <si>
    <r>
      <t>日</t>
    </r>
    <r>
      <rPr>
        <sz val="9"/>
        <rFont val="Times New Roman"/>
        <family val="1"/>
      </rPr>
      <t xml:space="preserve">    </t>
    </r>
    <r>
      <rPr>
        <sz val="9"/>
        <rFont val="宋体"/>
        <family val="3"/>
        <charset val="134"/>
      </rPr>
      <t>期：</t>
    </r>
    <phoneticPr fontId="1" type="noConversion"/>
  </si>
  <si>
    <r>
      <t>时</t>
    </r>
    <r>
      <rPr>
        <sz val="9"/>
        <rFont val="Times New Roman"/>
        <family val="1"/>
      </rPr>
      <t xml:space="preserve">    </t>
    </r>
    <r>
      <rPr>
        <sz val="9"/>
        <rFont val="宋体"/>
        <family val="3"/>
        <charset val="134"/>
      </rPr>
      <t>间：</t>
    </r>
    <phoneticPr fontId="1" type="noConversion"/>
  </si>
  <si>
    <r>
      <t>测</t>
    </r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量</t>
    </r>
    <r>
      <rPr>
        <sz val="9"/>
        <rFont val="Times New Roman"/>
        <family val="1"/>
      </rPr>
      <t xml:space="preserve">        </t>
    </r>
    <r>
      <rPr>
        <sz val="9"/>
        <rFont val="宋体"/>
        <family val="3"/>
        <charset val="134"/>
      </rPr>
      <t>值</t>
    </r>
    <r>
      <rPr>
        <sz val="9"/>
        <rFont val="Times New Roman"/>
        <family val="1"/>
      </rPr>
      <t>(m)</t>
    </r>
    <phoneticPr fontId="1" type="noConversion"/>
  </si>
  <si>
    <r>
      <t>平均值</t>
    </r>
    <r>
      <rPr>
        <sz val="9"/>
        <rFont val="Times New Roman"/>
        <family val="1"/>
      </rPr>
      <t>(X)</t>
    </r>
    <phoneticPr fontId="1" type="noConversion"/>
  </si>
  <si>
    <r>
      <t>（</t>
    </r>
    <r>
      <rPr>
        <sz val="9"/>
        <rFont val="Times New Roman"/>
        <family val="1"/>
      </rPr>
      <t>R)</t>
    </r>
    <phoneticPr fontId="1" type="noConversion"/>
  </si>
  <si>
    <r>
      <t>UCLx=X+A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R</t>
    </r>
    <phoneticPr fontId="1" type="noConversion"/>
  </si>
  <si>
    <r>
      <t xml:space="preserve">注：
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 xml:space="preserve">）每次测量数据不少于三个。
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）每组测量数据数量应统一。</t>
    </r>
    <phoneticPr fontId="1" type="noConversion"/>
  </si>
  <si>
    <r>
      <t>LCLx=X-A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R</t>
    </r>
    <phoneticPr fontId="1" type="noConversion"/>
  </si>
  <si>
    <r>
      <t>X</t>
    </r>
    <r>
      <rPr>
        <sz val="9"/>
        <color indexed="10"/>
        <rFont val="宋体"/>
        <family val="3"/>
        <charset val="134"/>
      </rPr>
      <t>均值</t>
    </r>
    <phoneticPr fontId="1" type="noConversion"/>
  </si>
  <si>
    <r>
      <t>R</t>
    </r>
    <r>
      <rPr>
        <sz val="9"/>
        <color indexed="10"/>
        <rFont val="宋体"/>
        <family val="3"/>
        <charset val="134"/>
      </rPr>
      <t>均值</t>
    </r>
    <phoneticPr fontId="1" type="noConversion"/>
  </si>
  <si>
    <t>测量过程监视统计表及监视控制图（内径检测）</t>
    <phoneticPr fontId="1" type="noConversion"/>
  </si>
  <si>
    <t>内径百分表</t>
    <phoneticPr fontId="1" type="noConversion"/>
  </si>
  <si>
    <t>江西</t>
    <phoneticPr fontId="1" type="noConversion"/>
  </si>
  <si>
    <t>B11-075</t>
    <phoneticPr fontId="1" type="noConversion"/>
  </si>
  <si>
    <t>加工零件</t>
    <phoneticPr fontId="1" type="noConversion"/>
  </si>
  <si>
    <t>φ90mm</t>
    <phoneticPr fontId="1" type="noConversion"/>
  </si>
</sst>
</file>

<file path=xl/styles.xml><?xml version="1.0" encoding="utf-8"?>
<styleSheet xmlns="http://schemas.openxmlformats.org/spreadsheetml/2006/main">
  <numFmts count="9">
    <numFmt numFmtId="176" formatCode="0.000_);[Red]\(0.000\)"/>
    <numFmt numFmtId="177" formatCode="0.000;[Red]0.000"/>
    <numFmt numFmtId="178" formatCode="m/d"/>
    <numFmt numFmtId="179" formatCode="0.00000;[Red]0.00000"/>
    <numFmt numFmtId="180" formatCode="0.00000_);[Red]\(0.00000\)"/>
    <numFmt numFmtId="181" formatCode="0.0000"/>
    <numFmt numFmtId="182" formatCode="0.000"/>
    <numFmt numFmtId="183" formatCode="0.0"/>
    <numFmt numFmtId="184" formatCode="0.000_ "/>
  </numFmts>
  <fonts count="17">
    <font>
      <sz val="12"/>
      <name val="宋体"/>
      <charset val="134"/>
    </font>
    <font>
      <sz val="9"/>
      <name val="宋体"/>
      <family val="3"/>
      <charset val="134"/>
    </font>
    <font>
      <sz val="9"/>
      <name val="Times New Roman"/>
      <family val="1"/>
    </font>
    <font>
      <sz val="10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sz val="9"/>
      <color indexed="10"/>
      <name val="宋体"/>
      <family val="3"/>
      <charset val="134"/>
    </font>
    <font>
      <sz val="9"/>
      <color indexed="10"/>
      <name val="Times New Roman"/>
      <family val="1"/>
    </font>
    <font>
      <sz val="9"/>
      <color indexed="17"/>
      <name val="Times New Roman"/>
      <family val="1"/>
    </font>
    <font>
      <sz val="9"/>
      <color indexed="48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vertAlign val="subscript"/>
      <sz val="9"/>
      <name val="Times New Roman"/>
      <family val="1"/>
    </font>
    <font>
      <sz val="8"/>
      <name val="宋体"/>
      <family val="3"/>
      <charset val="134"/>
    </font>
    <font>
      <b/>
      <sz val="11"/>
      <name val="黑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3" xfId="0" applyFont="1" applyBorder="1"/>
    <xf numFmtId="178" fontId="0" fillId="0" borderId="0" xfId="0" applyNumberFormat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80" fontId="8" fillId="0" borderId="0" xfId="0" applyNumberFormat="1" applyFont="1" applyBorder="1" applyAlignment="1">
      <alignment horizontal="center" vertical="center"/>
    </xf>
    <xf numFmtId="180" fontId="9" fillId="0" borderId="0" xfId="0" applyNumberFormat="1" applyFont="1" applyBorder="1" applyAlignment="1">
      <alignment horizontal="center" vertical="center"/>
    </xf>
    <xf numFmtId="180" fontId="9" fillId="0" borderId="10" xfId="0" applyNumberFormat="1" applyFont="1" applyBorder="1" applyAlignment="1">
      <alignment horizontal="center" vertical="center"/>
    </xf>
    <xf numFmtId="180" fontId="7" fillId="0" borderId="0" xfId="0" applyNumberFormat="1" applyFont="1" applyBorder="1" applyAlignment="1">
      <alignment horizontal="center" vertical="center"/>
    </xf>
    <xf numFmtId="180" fontId="7" fillId="0" borderId="1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83" fontId="2" fillId="0" borderId="1" xfId="0" applyNumberFormat="1" applyFont="1" applyBorder="1" applyAlignment="1">
      <alignment horizontal="center"/>
    </xf>
    <xf numFmtId="183" fontId="2" fillId="0" borderId="6" xfId="0" applyNumberFormat="1" applyFont="1" applyBorder="1" applyAlignment="1">
      <alignment horizontal="center"/>
    </xf>
    <xf numFmtId="182" fontId="2" fillId="0" borderId="1" xfId="0" applyNumberFormat="1" applyFont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/>
    </xf>
    <xf numFmtId="182" fontId="2" fillId="0" borderId="6" xfId="0" applyNumberFormat="1" applyFont="1" applyBorder="1" applyAlignment="1">
      <alignment horizontal="center" vertical="center"/>
    </xf>
    <xf numFmtId="181" fontId="2" fillId="0" borderId="1" xfId="0" applyNumberFormat="1" applyFont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20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81" fontId="2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84" fontId="2" fillId="0" borderId="1" xfId="0" applyNumberFormat="1" applyFont="1" applyBorder="1" applyAlignment="1">
      <alignment horizontal="center"/>
    </xf>
    <xf numFmtId="184" fontId="2" fillId="0" borderId="6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7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top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14" fontId="3" fillId="2" borderId="18" xfId="0" applyNumberFormat="1" applyFont="1" applyFill="1" applyBorder="1" applyAlignment="1">
      <alignment horizontal="left" vertical="center"/>
    </xf>
    <xf numFmtId="14" fontId="4" fillId="2" borderId="19" xfId="0" applyNumberFormat="1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left" vertical="center"/>
    </xf>
  </cellXfs>
  <cellStyles count="1">
    <cellStyle name="常规" xfId="0" builtinId="0"/>
  </cellStyles>
  <dxfs count="3">
    <dxf>
      <font>
        <b/>
        <i val="0"/>
        <condense val="0"/>
        <extend val="0"/>
        <color indexed="10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/>
            </a:pPr>
            <a:r>
              <a:rPr lang="zh-CN" altLang="en-US" sz="1000"/>
              <a:t>均值控制图</a:t>
            </a:r>
          </a:p>
        </c:rich>
      </c:tx>
      <c:layout>
        <c:manualLayout>
          <c:xMode val="edge"/>
          <c:yMode val="edge"/>
          <c:x val="0.46368019382192632"/>
          <c:y val="0"/>
        </c:manualLayout>
      </c:layout>
    </c:title>
    <c:plotArea>
      <c:layout>
        <c:manualLayout>
          <c:layoutTarget val="inner"/>
          <c:xMode val="edge"/>
          <c:yMode val="edge"/>
          <c:x val="4.9280079809028446E-2"/>
          <c:y val="4.8876244353143937E-2"/>
          <c:w val="0.93744691868267593"/>
          <c:h val="0.79568467577081381"/>
        </c:manualLayout>
      </c:layout>
      <c:lineChart>
        <c:grouping val="standard"/>
        <c:ser>
          <c:idx val="0"/>
          <c:order val="0"/>
          <c:marker>
            <c:symbol val="none"/>
          </c:marker>
          <c:val>
            <c:numRef>
              <c:f>waji!$C$13:$N$13</c:f>
              <c:numCache>
                <c:formatCode>0.000</c:formatCode>
                <c:ptCount val="12"/>
                <c:pt idx="0">
                  <c:v>90.045666666666662</c:v>
                </c:pt>
                <c:pt idx="1">
                  <c:v>90.045333333333318</c:v>
                </c:pt>
                <c:pt idx="2">
                  <c:v>90.04</c:v>
                </c:pt>
                <c:pt idx="3">
                  <c:v>90.043666666666681</c:v>
                </c:pt>
                <c:pt idx="4">
                  <c:v>90.044333333333327</c:v>
                </c:pt>
                <c:pt idx="5">
                  <c:v>90.047666666666672</c:v>
                </c:pt>
                <c:pt idx="6">
                  <c:v>90.044333333333327</c:v>
                </c:pt>
                <c:pt idx="7">
                  <c:v>90.040666666666652</c:v>
                </c:pt>
                <c:pt idx="8">
                  <c:v>90.044333333333327</c:v>
                </c:pt>
                <c:pt idx="9">
                  <c:v>90.045000000000002</c:v>
                </c:pt>
                <c:pt idx="10">
                  <c:v>90.046999999999983</c:v>
                </c:pt>
                <c:pt idx="11">
                  <c:v>90.044666666666672</c:v>
                </c:pt>
              </c:numCache>
            </c:numRef>
          </c:val>
        </c:ser>
        <c:dLbls/>
        <c:marker val="1"/>
        <c:axId val="97346688"/>
        <c:axId val="97348224"/>
      </c:lineChart>
      <c:catAx>
        <c:axId val="97346688"/>
        <c:scaling>
          <c:orientation val="minMax"/>
        </c:scaling>
        <c:axPos val="b"/>
        <c:tickLblPos val="nextTo"/>
        <c:crossAx val="97348224"/>
        <c:crosses val="autoZero"/>
        <c:auto val="1"/>
        <c:lblAlgn val="ctr"/>
        <c:lblOffset val="100"/>
      </c:catAx>
      <c:valAx>
        <c:axId val="97348224"/>
        <c:scaling>
          <c:orientation val="minMax"/>
          <c:max val="90.05"/>
          <c:min val="90.039000000000001"/>
        </c:scaling>
        <c:axPos val="l"/>
        <c:majorGridlines/>
        <c:numFmt formatCode="#,##0.000;[Red]\-#,##0.000" sourceLinked="0"/>
        <c:tickLblPos val="nextTo"/>
        <c:crossAx val="97346688"/>
        <c:crosses val="autoZero"/>
        <c:crossBetween val="between"/>
        <c:majorUnit val="3.0000000000000005E-3"/>
      </c:valAx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/>
            </a:pPr>
            <a:r>
              <a:rPr lang="zh-CN" altLang="en-US" sz="1000"/>
              <a:t>极差控制图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5.2766222825132644E-2"/>
          <c:y val="0.22034568849625516"/>
          <c:w val="0.93393671110539167"/>
          <c:h val="0.61663273798092311"/>
        </c:manualLayout>
      </c:layout>
      <c:lineChart>
        <c:grouping val="standard"/>
        <c:ser>
          <c:idx val="0"/>
          <c:order val="0"/>
          <c:marker>
            <c:symbol val="none"/>
          </c:marker>
          <c:val>
            <c:numRef>
              <c:f>waji!$C$14:$N$14</c:f>
              <c:numCache>
                <c:formatCode>0.0000</c:formatCode>
                <c:ptCount val="12"/>
                <c:pt idx="0">
                  <c:v>9.0000000000003411E-3</c:v>
                </c:pt>
                <c:pt idx="1">
                  <c:v>7.0000000000050022E-3</c:v>
                </c:pt>
                <c:pt idx="2">
                  <c:v>1.9999999999953388E-3</c:v>
                </c:pt>
                <c:pt idx="3">
                  <c:v>3.0000000000001137E-3</c:v>
                </c:pt>
                <c:pt idx="4">
                  <c:v>3.0000000000001137E-3</c:v>
                </c:pt>
                <c:pt idx="5">
                  <c:v>3.0000000000001137E-3</c:v>
                </c:pt>
                <c:pt idx="6">
                  <c:v>4.0000000000048885E-3</c:v>
                </c:pt>
                <c:pt idx="7">
                  <c:v>3.0000000000001137E-3</c:v>
                </c:pt>
                <c:pt idx="8">
                  <c:v>4.9999999999954525E-3</c:v>
                </c:pt>
                <c:pt idx="9">
                  <c:v>4.9999999999954525E-3</c:v>
                </c:pt>
                <c:pt idx="10">
                  <c:v>6.0000000000002274E-3</c:v>
                </c:pt>
                <c:pt idx="11">
                  <c:v>3.9999999999906777E-3</c:v>
                </c:pt>
              </c:numCache>
            </c:numRef>
          </c:val>
        </c:ser>
        <c:dLbls/>
        <c:marker val="1"/>
        <c:axId val="98400512"/>
        <c:axId val="98418688"/>
      </c:lineChart>
      <c:catAx>
        <c:axId val="98400512"/>
        <c:scaling>
          <c:orientation val="minMax"/>
        </c:scaling>
        <c:axPos val="b"/>
        <c:tickLblPos val="nextTo"/>
        <c:crossAx val="98418688"/>
        <c:crosses val="autoZero"/>
        <c:auto val="1"/>
        <c:lblAlgn val="ctr"/>
        <c:lblOffset val="100"/>
      </c:catAx>
      <c:valAx>
        <c:axId val="98418688"/>
        <c:scaling>
          <c:orientation val="minMax"/>
          <c:max val="1.2000000000000002E-2"/>
          <c:min val="0"/>
        </c:scaling>
        <c:axPos val="l"/>
        <c:majorGridlines/>
        <c:numFmt formatCode="0.0000" sourceLinked="1"/>
        <c:tickLblPos val="nextTo"/>
        <c:crossAx val="98400512"/>
        <c:crosses val="autoZero"/>
        <c:crossBetween val="between"/>
        <c:majorUnit val="3.0000000000000005E-3"/>
        <c:minorUnit val="1.0000000000000002E-3"/>
      </c:valAx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13</xdr:row>
      <xdr:rowOff>38100</xdr:rowOff>
    </xdr:from>
    <xdr:to>
      <xdr:col>1</xdr:col>
      <xdr:colOff>200025</xdr:colOff>
      <xdr:row>13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57200" y="30003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16</xdr:row>
      <xdr:rowOff>38100</xdr:rowOff>
    </xdr:from>
    <xdr:to>
      <xdr:col>1</xdr:col>
      <xdr:colOff>209550</xdr:colOff>
      <xdr:row>16</xdr:row>
      <xdr:rowOff>38100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457200" y="398145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16</xdr:row>
      <xdr:rowOff>19050</xdr:rowOff>
    </xdr:from>
    <xdr:to>
      <xdr:col>1</xdr:col>
      <xdr:colOff>209550</xdr:colOff>
      <xdr:row>16</xdr:row>
      <xdr:rowOff>19050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457200" y="396240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17</xdr:row>
      <xdr:rowOff>38100</xdr:rowOff>
    </xdr:from>
    <xdr:to>
      <xdr:col>5</xdr:col>
      <xdr:colOff>95250</xdr:colOff>
      <xdr:row>17</xdr:row>
      <xdr:rowOff>38100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457575" y="41814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200025</xdr:colOff>
      <xdr:row>18</xdr:row>
      <xdr:rowOff>38100</xdr:rowOff>
    </xdr:from>
    <xdr:to>
      <xdr:col>5</xdr:col>
      <xdr:colOff>247650</xdr:colOff>
      <xdr:row>18</xdr:row>
      <xdr:rowOff>38100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629025" y="438150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19</xdr:row>
      <xdr:rowOff>38100</xdr:rowOff>
    </xdr:from>
    <xdr:to>
      <xdr:col>5</xdr:col>
      <xdr:colOff>247650</xdr:colOff>
      <xdr:row>19</xdr:row>
      <xdr:rowOff>38100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19500" y="45815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17</xdr:row>
      <xdr:rowOff>19050</xdr:rowOff>
    </xdr:from>
    <xdr:to>
      <xdr:col>5</xdr:col>
      <xdr:colOff>95250</xdr:colOff>
      <xdr:row>17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457575" y="41624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16</xdr:row>
      <xdr:rowOff>38100</xdr:rowOff>
    </xdr:from>
    <xdr:to>
      <xdr:col>5</xdr:col>
      <xdr:colOff>85725</xdr:colOff>
      <xdr:row>16</xdr:row>
      <xdr:rowOff>38100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3448050" y="39814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16</xdr:row>
      <xdr:rowOff>19050</xdr:rowOff>
    </xdr:from>
    <xdr:to>
      <xdr:col>5</xdr:col>
      <xdr:colOff>85725</xdr:colOff>
      <xdr:row>16</xdr:row>
      <xdr:rowOff>19050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3448050" y="39624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266700</xdr:colOff>
      <xdr:row>16</xdr:row>
      <xdr:rowOff>38100</xdr:rowOff>
    </xdr:from>
    <xdr:to>
      <xdr:col>5</xdr:col>
      <xdr:colOff>323850</xdr:colOff>
      <xdr:row>16</xdr:row>
      <xdr:rowOff>38100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3695700" y="39814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142875</xdr:colOff>
      <xdr:row>12</xdr:row>
      <xdr:rowOff>47625</xdr:rowOff>
    </xdr:from>
    <xdr:to>
      <xdr:col>1</xdr:col>
      <xdr:colOff>209550</xdr:colOff>
      <xdr:row>12</xdr:row>
      <xdr:rowOff>47625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466725" y="28098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13</xdr:row>
      <xdr:rowOff>38100</xdr:rowOff>
    </xdr:from>
    <xdr:to>
      <xdr:col>1</xdr:col>
      <xdr:colOff>200025</xdr:colOff>
      <xdr:row>13</xdr:row>
      <xdr:rowOff>38100</xdr:rowOff>
    </xdr:to>
    <xdr:sp macro="" textlink="">
      <xdr:nvSpPr>
        <xdr:cNvPr id="21" name="Line 21"/>
        <xdr:cNvSpPr>
          <a:spLocks noChangeShapeType="1"/>
        </xdr:cNvSpPr>
      </xdr:nvSpPr>
      <xdr:spPr bwMode="auto">
        <a:xfrm>
          <a:off x="457200" y="30003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16</xdr:row>
      <xdr:rowOff>38100</xdr:rowOff>
    </xdr:from>
    <xdr:to>
      <xdr:col>1</xdr:col>
      <xdr:colOff>209550</xdr:colOff>
      <xdr:row>16</xdr:row>
      <xdr:rowOff>38100</xdr:rowOff>
    </xdr:to>
    <xdr:sp macro="" textlink="">
      <xdr:nvSpPr>
        <xdr:cNvPr id="23" name="Line 23"/>
        <xdr:cNvSpPr>
          <a:spLocks noChangeShapeType="1"/>
        </xdr:cNvSpPr>
      </xdr:nvSpPr>
      <xdr:spPr bwMode="auto">
        <a:xfrm>
          <a:off x="457200" y="398145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16</xdr:row>
      <xdr:rowOff>19050</xdr:rowOff>
    </xdr:from>
    <xdr:to>
      <xdr:col>1</xdr:col>
      <xdr:colOff>209550</xdr:colOff>
      <xdr:row>16</xdr:row>
      <xdr:rowOff>19050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457200" y="396240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17</xdr:row>
      <xdr:rowOff>38100</xdr:rowOff>
    </xdr:from>
    <xdr:to>
      <xdr:col>5</xdr:col>
      <xdr:colOff>95250</xdr:colOff>
      <xdr:row>17</xdr:row>
      <xdr:rowOff>38100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3457575" y="41814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200025</xdr:colOff>
      <xdr:row>18</xdr:row>
      <xdr:rowOff>38100</xdr:rowOff>
    </xdr:from>
    <xdr:to>
      <xdr:col>5</xdr:col>
      <xdr:colOff>247650</xdr:colOff>
      <xdr:row>18</xdr:row>
      <xdr:rowOff>38100</xdr:rowOff>
    </xdr:to>
    <xdr:sp macro="" textlink="">
      <xdr:nvSpPr>
        <xdr:cNvPr id="28" name="Line 28"/>
        <xdr:cNvSpPr>
          <a:spLocks noChangeShapeType="1"/>
        </xdr:cNvSpPr>
      </xdr:nvSpPr>
      <xdr:spPr bwMode="auto">
        <a:xfrm>
          <a:off x="3629025" y="438150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19</xdr:row>
      <xdr:rowOff>38100</xdr:rowOff>
    </xdr:from>
    <xdr:to>
      <xdr:col>5</xdr:col>
      <xdr:colOff>247650</xdr:colOff>
      <xdr:row>19</xdr:row>
      <xdr:rowOff>38100</xdr:rowOff>
    </xdr:to>
    <xdr:sp macro="" textlink="">
      <xdr:nvSpPr>
        <xdr:cNvPr id="29" name="Line 29"/>
        <xdr:cNvSpPr>
          <a:spLocks noChangeShapeType="1"/>
        </xdr:cNvSpPr>
      </xdr:nvSpPr>
      <xdr:spPr bwMode="auto">
        <a:xfrm>
          <a:off x="3619500" y="45815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17</xdr:row>
      <xdr:rowOff>19050</xdr:rowOff>
    </xdr:from>
    <xdr:to>
      <xdr:col>5</xdr:col>
      <xdr:colOff>95250</xdr:colOff>
      <xdr:row>17</xdr:row>
      <xdr:rowOff>19050</xdr:rowOff>
    </xdr:to>
    <xdr:sp macro="" textlink="">
      <xdr:nvSpPr>
        <xdr:cNvPr id="30" name="Line 30"/>
        <xdr:cNvSpPr>
          <a:spLocks noChangeShapeType="1"/>
        </xdr:cNvSpPr>
      </xdr:nvSpPr>
      <xdr:spPr bwMode="auto">
        <a:xfrm>
          <a:off x="3457575" y="41624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16</xdr:row>
      <xdr:rowOff>38100</xdr:rowOff>
    </xdr:from>
    <xdr:to>
      <xdr:col>5</xdr:col>
      <xdr:colOff>85725</xdr:colOff>
      <xdr:row>16</xdr:row>
      <xdr:rowOff>38100</xdr:rowOff>
    </xdr:to>
    <xdr:sp macro="" textlink="">
      <xdr:nvSpPr>
        <xdr:cNvPr id="31" name="Line 31"/>
        <xdr:cNvSpPr>
          <a:spLocks noChangeShapeType="1"/>
        </xdr:cNvSpPr>
      </xdr:nvSpPr>
      <xdr:spPr bwMode="auto">
        <a:xfrm>
          <a:off x="3448050" y="39814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16</xdr:row>
      <xdr:rowOff>19050</xdr:rowOff>
    </xdr:from>
    <xdr:to>
      <xdr:col>5</xdr:col>
      <xdr:colOff>85725</xdr:colOff>
      <xdr:row>16</xdr:row>
      <xdr:rowOff>19050</xdr:rowOff>
    </xdr:to>
    <xdr:sp macro="" textlink="">
      <xdr:nvSpPr>
        <xdr:cNvPr id="32" name="Line 32"/>
        <xdr:cNvSpPr>
          <a:spLocks noChangeShapeType="1"/>
        </xdr:cNvSpPr>
      </xdr:nvSpPr>
      <xdr:spPr bwMode="auto">
        <a:xfrm>
          <a:off x="3448050" y="39624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266700</xdr:colOff>
      <xdr:row>16</xdr:row>
      <xdr:rowOff>38100</xdr:rowOff>
    </xdr:from>
    <xdr:to>
      <xdr:col>5</xdr:col>
      <xdr:colOff>323850</xdr:colOff>
      <xdr:row>16</xdr:row>
      <xdr:rowOff>38100</xdr:rowOff>
    </xdr:to>
    <xdr:sp macro="" textlink="">
      <xdr:nvSpPr>
        <xdr:cNvPr id="33" name="Line 33"/>
        <xdr:cNvSpPr>
          <a:spLocks noChangeShapeType="1"/>
        </xdr:cNvSpPr>
      </xdr:nvSpPr>
      <xdr:spPr bwMode="auto">
        <a:xfrm>
          <a:off x="3695700" y="39814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142875</xdr:colOff>
      <xdr:row>12</xdr:row>
      <xdr:rowOff>47625</xdr:rowOff>
    </xdr:from>
    <xdr:to>
      <xdr:col>1</xdr:col>
      <xdr:colOff>209550</xdr:colOff>
      <xdr:row>12</xdr:row>
      <xdr:rowOff>47625</xdr:rowOff>
    </xdr:to>
    <xdr:sp macro="" textlink="">
      <xdr:nvSpPr>
        <xdr:cNvPr id="35" name="Line 35"/>
        <xdr:cNvSpPr>
          <a:spLocks noChangeShapeType="1"/>
        </xdr:cNvSpPr>
      </xdr:nvSpPr>
      <xdr:spPr bwMode="auto">
        <a:xfrm>
          <a:off x="466725" y="28098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171450</xdr:colOff>
      <xdr:row>27</xdr:row>
      <xdr:rowOff>171450</xdr:rowOff>
    </xdr:from>
    <xdr:to>
      <xdr:col>13</xdr:col>
      <xdr:colOff>723900</xdr:colOff>
      <xdr:row>36</xdr:row>
      <xdr:rowOff>9526</xdr:rowOff>
    </xdr:to>
    <xdr:graphicFrame macro="">
      <xdr:nvGraphicFramePr>
        <xdr:cNvPr id="42" name="图表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16</xdr:row>
      <xdr:rowOff>38100</xdr:rowOff>
    </xdr:from>
    <xdr:to>
      <xdr:col>1</xdr:col>
      <xdr:colOff>209550</xdr:colOff>
      <xdr:row>16</xdr:row>
      <xdr:rowOff>38100</xdr:rowOff>
    </xdr:to>
    <xdr:sp macro="" textlink="">
      <xdr:nvSpPr>
        <xdr:cNvPr id="43" name="Line 3"/>
        <xdr:cNvSpPr>
          <a:spLocks noChangeShapeType="1"/>
        </xdr:cNvSpPr>
      </xdr:nvSpPr>
      <xdr:spPr bwMode="auto">
        <a:xfrm>
          <a:off x="457200" y="398145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16</xdr:row>
      <xdr:rowOff>19050</xdr:rowOff>
    </xdr:from>
    <xdr:to>
      <xdr:col>1</xdr:col>
      <xdr:colOff>209550</xdr:colOff>
      <xdr:row>16</xdr:row>
      <xdr:rowOff>19050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457200" y="396240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16</xdr:row>
      <xdr:rowOff>38100</xdr:rowOff>
    </xdr:from>
    <xdr:to>
      <xdr:col>1</xdr:col>
      <xdr:colOff>209550</xdr:colOff>
      <xdr:row>16</xdr:row>
      <xdr:rowOff>38100</xdr:rowOff>
    </xdr:to>
    <xdr:sp macro="" textlink="">
      <xdr:nvSpPr>
        <xdr:cNvPr id="45" name="Line 23"/>
        <xdr:cNvSpPr>
          <a:spLocks noChangeShapeType="1"/>
        </xdr:cNvSpPr>
      </xdr:nvSpPr>
      <xdr:spPr bwMode="auto">
        <a:xfrm>
          <a:off x="457200" y="398145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16</xdr:row>
      <xdr:rowOff>19050</xdr:rowOff>
    </xdr:from>
    <xdr:to>
      <xdr:col>1</xdr:col>
      <xdr:colOff>209550</xdr:colOff>
      <xdr:row>16</xdr:row>
      <xdr:rowOff>19050</xdr:rowOff>
    </xdr:to>
    <xdr:sp macro="" textlink="">
      <xdr:nvSpPr>
        <xdr:cNvPr id="46" name="Line 25"/>
        <xdr:cNvSpPr>
          <a:spLocks noChangeShapeType="1"/>
        </xdr:cNvSpPr>
      </xdr:nvSpPr>
      <xdr:spPr bwMode="auto">
        <a:xfrm>
          <a:off x="457200" y="396240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47" name="Line 3"/>
        <xdr:cNvSpPr>
          <a:spLocks noChangeShapeType="1"/>
        </xdr:cNvSpPr>
      </xdr:nvSpPr>
      <xdr:spPr bwMode="auto">
        <a:xfrm>
          <a:off x="457200" y="378142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16</xdr:row>
      <xdr:rowOff>38100</xdr:rowOff>
    </xdr:from>
    <xdr:to>
      <xdr:col>1</xdr:col>
      <xdr:colOff>209550</xdr:colOff>
      <xdr:row>16</xdr:row>
      <xdr:rowOff>38100</xdr:rowOff>
    </xdr:to>
    <xdr:sp macro="" textlink="">
      <xdr:nvSpPr>
        <xdr:cNvPr id="48" name="Line 4"/>
        <xdr:cNvSpPr>
          <a:spLocks noChangeShapeType="1"/>
        </xdr:cNvSpPr>
      </xdr:nvSpPr>
      <xdr:spPr bwMode="auto">
        <a:xfrm>
          <a:off x="457200" y="398145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49" name="Line 5"/>
        <xdr:cNvSpPr>
          <a:spLocks noChangeShapeType="1"/>
        </xdr:cNvSpPr>
      </xdr:nvSpPr>
      <xdr:spPr bwMode="auto">
        <a:xfrm>
          <a:off x="457200" y="376237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16</xdr:row>
      <xdr:rowOff>19050</xdr:rowOff>
    </xdr:from>
    <xdr:to>
      <xdr:col>1</xdr:col>
      <xdr:colOff>209550</xdr:colOff>
      <xdr:row>16</xdr:row>
      <xdr:rowOff>19050</xdr:rowOff>
    </xdr:to>
    <xdr:sp macro="" textlink="">
      <xdr:nvSpPr>
        <xdr:cNvPr id="50" name="Line 16"/>
        <xdr:cNvSpPr>
          <a:spLocks noChangeShapeType="1"/>
        </xdr:cNvSpPr>
      </xdr:nvSpPr>
      <xdr:spPr bwMode="auto">
        <a:xfrm>
          <a:off x="457200" y="396240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16</xdr:row>
      <xdr:rowOff>38100</xdr:rowOff>
    </xdr:from>
    <xdr:to>
      <xdr:col>1</xdr:col>
      <xdr:colOff>209550</xdr:colOff>
      <xdr:row>16</xdr:row>
      <xdr:rowOff>38100</xdr:rowOff>
    </xdr:to>
    <xdr:sp macro="" textlink="">
      <xdr:nvSpPr>
        <xdr:cNvPr id="51" name="Line 21"/>
        <xdr:cNvSpPr>
          <a:spLocks noChangeShapeType="1"/>
        </xdr:cNvSpPr>
      </xdr:nvSpPr>
      <xdr:spPr bwMode="auto">
        <a:xfrm>
          <a:off x="457200" y="398145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16</xdr:row>
      <xdr:rowOff>19050</xdr:rowOff>
    </xdr:from>
    <xdr:to>
      <xdr:col>1</xdr:col>
      <xdr:colOff>209550</xdr:colOff>
      <xdr:row>16</xdr:row>
      <xdr:rowOff>19050</xdr:rowOff>
    </xdr:to>
    <xdr:sp macro="" textlink="">
      <xdr:nvSpPr>
        <xdr:cNvPr id="52" name="Line 23"/>
        <xdr:cNvSpPr>
          <a:spLocks noChangeShapeType="1"/>
        </xdr:cNvSpPr>
      </xdr:nvSpPr>
      <xdr:spPr bwMode="auto">
        <a:xfrm>
          <a:off x="457200" y="396240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53" name="Line 37"/>
        <xdr:cNvSpPr>
          <a:spLocks noChangeShapeType="1"/>
        </xdr:cNvSpPr>
      </xdr:nvSpPr>
      <xdr:spPr bwMode="auto">
        <a:xfrm>
          <a:off x="457200" y="378142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16</xdr:row>
      <xdr:rowOff>38100</xdr:rowOff>
    </xdr:from>
    <xdr:to>
      <xdr:col>1</xdr:col>
      <xdr:colOff>209550</xdr:colOff>
      <xdr:row>16</xdr:row>
      <xdr:rowOff>38100</xdr:rowOff>
    </xdr:to>
    <xdr:sp macro="" textlink="">
      <xdr:nvSpPr>
        <xdr:cNvPr id="54" name="Line 38"/>
        <xdr:cNvSpPr>
          <a:spLocks noChangeShapeType="1"/>
        </xdr:cNvSpPr>
      </xdr:nvSpPr>
      <xdr:spPr bwMode="auto">
        <a:xfrm>
          <a:off x="457200" y="398145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55" name="Line 39"/>
        <xdr:cNvSpPr>
          <a:spLocks noChangeShapeType="1"/>
        </xdr:cNvSpPr>
      </xdr:nvSpPr>
      <xdr:spPr bwMode="auto">
        <a:xfrm>
          <a:off x="457200" y="376237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16</xdr:row>
      <xdr:rowOff>19050</xdr:rowOff>
    </xdr:from>
    <xdr:to>
      <xdr:col>1</xdr:col>
      <xdr:colOff>209550</xdr:colOff>
      <xdr:row>16</xdr:row>
      <xdr:rowOff>19050</xdr:rowOff>
    </xdr:to>
    <xdr:sp macro="" textlink="">
      <xdr:nvSpPr>
        <xdr:cNvPr id="56" name="Line 50"/>
        <xdr:cNvSpPr>
          <a:spLocks noChangeShapeType="1"/>
        </xdr:cNvSpPr>
      </xdr:nvSpPr>
      <xdr:spPr bwMode="auto">
        <a:xfrm>
          <a:off x="457200" y="396240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57" name="Line 55"/>
        <xdr:cNvSpPr>
          <a:spLocks noChangeShapeType="1"/>
        </xdr:cNvSpPr>
      </xdr:nvSpPr>
      <xdr:spPr bwMode="auto">
        <a:xfrm>
          <a:off x="457200" y="378142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16</xdr:row>
      <xdr:rowOff>38100</xdr:rowOff>
    </xdr:from>
    <xdr:to>
      <xdr:col>1</xdr:col>
      <xdr:colOff>209550</xdr:colOff>
      <xdr:row>16</xdr:row>
      <xdr:rowOff>38100</xdr:rowOff>
    </xdr:to>
    <xdr:sp macro="" textlink="">
      <xdr:nvSpPr>
        <xdr:cNvPr id="58" name="Line 56"/>
        <xdr:cNvSpPr>
          <a:spLocks noChangeShapeType="1"/>
        </xdr:cNvSpPr>
      </xdr:nvSpPr>
      <xdr:spPr bwMode="auto">
        <a:xfrm>
          <a:off x="457200" y="398145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59" name="Line 57"/>
        <xdr:cNvSpPr>
          <a:spLocks noChangeShapeType="1"/>
        </xdr:cNvSpPr>
      </xdr:nvSpPr>
      <xdr:spPr bwMode="auto">
        <a:xfrm>
          <a:off x="457200" y="376237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16</xdr:row>
      <xdr:rowOff>19050</xdr:rowOff>
    </xdr:from>
    <xdr:to>
      <xdr:col>1</xdr:col>
      <xdr:colOff>209550</xdr:colOff>
      <xdr:row>16</xdr:row>
      <xdr:rowOff>19050</xdr:rowOff>
    </xdr:to>
    <xdr:sp macro="" textlink="">
      <xdr:nvSpPr>
        <xdr:cNvPr id="60" name="Line 68"/>
        <xdr:cNvSpPr>
          <a:spLocks noChangeShapeType="1"/>
        </xdr:cNvSpPr>
      </xdr:nvSpPr>
      <xdr:spPr bwMode="auto">
        <a:xfrm>
          <a:off x="457200" y="396240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16</xdr:row>
      <xdr:rowOff>38100</xdr:rowOff>
    </xdr:from>
    <xdr:to>
      <xdr:col>5</xdr:col>
      <xdr:colOff>95250</xdr:colOff>
      <xdr:row>16</xdr:row>
      <xdr:rowOff>38100</xdr:rowOff>
    </xdr:to>
    <xdr:sp macro="" textlink="">
      <xdr:nvSpPr>
        <xdr:cNvPr id="61" name="Line 7"/>
        <xdr:cNvSpPr>
          <a:spLocks noChangeShapeType="1"/>
        </xdr:cNvSpPr>
      </xdr:nvSpPr>
      <xdr:spPr bwMode="auto">
        <a:xfrm>
          <a:off x="2781300" y="35052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257175</xdr:colOff>
      <xdr:row>16</xdr:row>
      <xdr:rowOff>38100</xdr:rowOff>
    </xdr:from>
    <xdr:to>
      <xdr:col>5</xdr:col>
      <xdr:colOff>314325</xdr:colOff>
      <xdr:row>16</xdr:row>
      <xdr:rowOff>38100</xdr:rowOff>
    </xdr:to>
    <xdr:sp macro="" textlink="">
      <xdr:nvSpPr>
        <xdr:cNvPr id="62" name="Line 8"/>
        <xdr:cNvSpPr>
          <a:spLocks noChangeShapeType="1"/>
        </xdr:cNvSpPr>
      </xdr:nvSpPr>
      <xdr:spPr bwMode="auto">
        <a:xfrm>
          <a:off x="3009900" y="35052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200025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63" name="Line 9"/>
        <xdr:cNvSpPr>
          <a:spLocks noChangeShapeType="1"/>
        </xdr:cNvSpPr>
      </xdr:nvSpPr>
      <xdr:spPr bwMode="auto">
        <a:xfrm>
          <a:off x="2952750" y="3705225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18</xdr:row>
      <xdr:rowOff>38100</xdr:rowOff>
    </xdr:from>
    <xdr:to>
      <xdr:col>5</xdr:col>
      <xdr:colOff>247650</xdr:colOff>
      <xdr:row>18</xdr:row>
      <xdr:rowOff>38100</xdr:rowOff>
    </xdr:to>
    <xdr:sp macro="" textlink="">
      <xdr:nvSpPr>
        <xdr:cNvPr id="64" name="Line 10"/>
        <xdr:cNvSpPr>
          <a:spLocks noChangeShapeType="1"/>
        </xdr:cNvSpPr>
      </xdr:nvSpPr>
      <xdr:spPr bwMode="auto">
        <a:xfrm>
          <a:off x="2943225" y="39052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16</xdr:row>
      <xdr:rowOff>19050</xdr:rowOff>
    </xdr:from>
    <xdr:to>
      <xdr:col>5</xdr:col>
      <xdr:colOff>95250</xdr:colOff>
      <xdr:row>16</xdr:row>
      <xdr:rowOff>19050</xdr:rowOff>
    </xdr:to>
    <xdr:sp macro="" textlink="">
      <xdr:nvSpPr>
        <xdr:cNvPr id="65" name="Line 11"/>
        <xdr:cNvSpPr>
          <a:spLocks noChangeShapeType="1"/>
        </xdr:cNvSpPr>
      </xdr:nvSpPr>
      <xdr:spPr bwMode="auto">
        <a:xfrm>
          <a:off x="2781300" y="34861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15</xdr:row>
      <xdr:rowOff>38100</xdr:rowOff>
    </xdr:from>
    <xdr:to>
      <xdr:col>5</xdr:col>
      <xdr:colOff>85725</xdr:colOff>
      <xdr:row>15</xdr:row>
      <xdr:rowOff>38100</xdr:rowOff>
    </xdr:to>
    <xdr:sp macro="" textlink="">
      <xdr:nvSpPr>
        <xdr:cNvPr id="66" name="Line 12"/>
        <xdr:cNvSpPr>
          <a:spLocks noChangeShapeType="1"/>
        </xdr:cNvSpPr>
      </xdr:nvSpPr>
      <xdr:spPr bwMode="auto">
        <a:xfrm>
          <a:off x="2771775" y="33051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15</xdr:row>
      <xdr:rowOff>19050</xdr:rowOff>
    </xdr:from>
    <xdr:to>
      <xdr:col>5</xdr:col>
      <xdr:colOff>85725</xdr:colOff>
      <xdr:row>15</xdr:row>
      <xdr:rowOff>19050</xdr:rowOff>
    </xdr:to>
    <xdr:sp macro="" textlink="">
      <xdr:nvSpPr>
        <xdr:cNvPr id="67" name="Line 13"/>
        <xdr:cNvSpPr>
          <a:spLocks noChangeShapeType="1"/>
        </xdr:cNvSpPr>
      </xdr:nvSpPr>
      <xdr:spPr bwMode="auto">
        <a:xfrm>
          <a:off x="2771775" y="32861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266700</xdr:colOff>
      <xdr:row>15</xdr:row>
      <xdr:rowOff>38100</xdr:rowOff>
    </xdr:from>
    <xdr:to>
      <xdr:col>5</xdr:col>
      <xdr:colOff>323850</xdr:colOff>
      <xdr:row>15</xdr:row>
      <xdr:rowOff>38100</xdr:rowOff>
    </xdr:to>
    <xdr:sp macro="" textlink="">
      <xdr:nvSpPr>
        <xdr:cNvPr id="68" name="Line 14"/>
        <xdr:cNvSpPr>
          <a:spLocks noChangeShapeType="1"/>
        </xdr:cNvSpPr>
      </xdr:nvSpPr>
      <xdr:spPr bwMode="auto">
        <a:xfrm>
          <a:off x="3019425" y="33051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17</xdr:row>
      <xdr:rowOff>38100</xdr:rowOff>
    </xdr:from>
    <xdr:to>
      <xdr:col>5</xdr:col>
      <xdr:colOff>95250</xdr:colOff>
      <xdr:row>17</xdr:row>
      <xdr:rowOff>38100</xdr:rowOff>
    </xdr:to>
    <xdr:sp macro="" textlink="">
      <xdr:nvSpPr>
        <xdr:cNvPr id="69" name="Line 27"/>
        <xdr:cNvSpPr>
          <a:spLocks noChangeShapeType="1"/>
        </xdr:cNvSpPr>
      </xdr:nvSpPr>
      <xdr:spPr bwMode="auto">
        <a:xfrm>
          <a:off x="2781300" y="37052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200025</xdr:colOff>
      <xdr:row>18</xdr:row>
      <xdr:rowOff>38100</xdr:rowOff>
    </xdr:from>
    <xdr:to>
      <xdr:col>5</xdr:col>
      <xdr:colOff>247650</xdr:colOff>
      <xdr:row>18</xdr:row>
      <xdr:rowOff>38100</xdr:rowOff>
    </xdr:to>
    <xdr:sp macro="" textlink="">
      <xdr:nvSpPr>
        <xdr:cNvPr id="71" name="Line 29"/>
        <xdr:cNvSpPr>
          <a:spLocks noChangeShapeType="1"/>
        </xdr:cNvSpPr>
      </xdr:nvSpPr>
      <xdr:spPr bwMode="auto">
        <a:xfrm>
          <a:off x="2952750" y="390525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17</xdr:row>
      <xdr:rowOff>19050</xdr:rowOff>
    </xdr:from>
    <xdr:to>
      <xdr:col>5</xdr:col>
      <xdr:colOff>95250</xdr:colOff>
      <xdr:row>17</xdr:row>
      <xdr:rowOff>19050</xdr:rowOff>
    </xdr:to>
    <xdr:sp macro="" textlink="">
      <xdr:nvSpPr>
        <xdr:cNvPr id="72" name="Line 31"/>
        <xdr:cNvSpPr>
          <a:spLocks noChangeShapeType="1"/>
        </xdr:cNvSpPr>
      </xdr:nvSpPr>
      <xdr:spPr bwMode="auto">
        <a:xfrm>
          <a:off x="2781300" y="36861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16</xdr:row>
      <xdr:rowOff>38100</xdr:rowOff>
    </xdr:from>
    <xdr:to>
      <xdr:col>5</xdr:col>
      <xdr:colOff>85725</xdr:colOff>
      <xdr:row>16</xdr:row>
      <xdr:rowOff>38100</xdr:rowOff>
    </xdr:to>
    <xdr:sp macro="" textlink="">
      <xdr:nvSpPr>
        <xdr:cNvPr id="73" name="Line 32"/>
        <xdr:cNvSpPr>
          <a:spLocks noChangeShapeType="1"/>
        </xdr:cNvSpPr>
      </xdr:nvSpPr>
      <xdr:spPr bwMode="auto">
        <a:xfrm>
          <a:off x="2771775" y="35052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16</xdr:row>
      <xdr:rowOff>19050</xdr:rowOff>
    </xdr:from>
    <xdr:to>
      <xdr:col>5</xdr:col>
      <xdr:colOff>85725</xdr:colOff>
      <xdr:row>16</xdr:row>
      <xdr:rowOff>19050</xdr:rowOff>
    </xdr:to>
    <xdr:sp macro="" textlink="">
      <xdr:nvSpPr>
        <xdr:cNvPr id="74" name="Line 33"/>
        <xdr:cNvSpPr>
          <a:spLocks noChangeShapeType="1"/>
        </xdr:cNvSpPr>
      </xdr:nvSpPr>
      <xdr:spPr bwMode="auto">
        <a:xfrm>
          <a:off x="2771775" y="34861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266700</xdr:colOff>
      <xdr:row>16</xdr:row>
      <xdr:rowOff>38100</xdr:rowOff>
    </xdr:from>
    <xdr:to>
      <xdr:col>5</xdr:col>
      <xdr:colOff>323850</xdr:colOff>
      <xdr:row>16</xdr:row>
      <xdr:rowOff>38100</xdr:rowOff>
    </xdr:to>
    <xdr:sp macro="" textlink="">
      <xdr:nvSpPr>
        <xdr:cNvPr id="75" name="Line 34"/>
        <xdr:cNvSpPr>
          <a:spLocks noChangeShapeType="1"/>
        </xdr:cNvSpPr>
      </xdr:nvSpPr>
      <xdr:spPr bwMode="auto">
        <a:xfrm>
          <a:off x="3019425" y="35052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16</xdr:row>
      <xdr:rowOff>38100</xdr:rowOff>
    </xdr:from>
    <xdr:to>
      <xdr:col>5</xdr:col>
      <xdr:colOff>95250</xdr:colOff>
      <xdr:row>16</xdr:row>
      <xdr:rowOff>38100</xdr:rowOff>
    </xdr:to>
    <xdr:sp macro="" textlink="">
      <xdr:nvSpPr>
        <xdr:cNvPr id="76" name="Line 44"/>
        <xdr:cNvSpPr>
          <a:spLocks noChangeShapeType="1"/>
        </xdr:cNvSpPr>
      </xdr:nvSpPr>
      <xdr:spPr bwMode="auto">
        <a:xfrm>
          <a:off x="2781300" y="35052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257175</xdr:colOff>
      <xdr:row>16</xdr:row>
      <xdr:rowOff>38100</xdr:rowOff>
    </xdr:from>
    <xdr:to>
      <xdr:col>5</xdr:col>
      <xdr:colOff>314325</xdr:colOff>
      <xdr:row>16</xdr:row>
      <xdr:rowOff>38100</xdr:rowOff>
    </xdr:to>
    <xdr:sp macro="" textlink="">
      <xdr:nvSpPr>
        <xdr:cNvPr id="77" name="Line 45"/>
        <xdr:cNvSpPr>
          <a:spLocks noChangeShapeType="1"/>
        </xdr:cNvSpPr>
      </xdr:nvSpPr>
      <xdr:spPr bwMode="auto">
        <a:xfrm>
          <a:off x="3009900" y="35052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200025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78" name="Line 46"/>
        <xdr:cNvSpPr>
          <a:spLocks noChangeShapeType="1"/>
        </xdr:cNvSpPr>
      </xdr:nvSpPr>
      <xdr:spPr bwMode="auto">
        <a:xfrm>
          <a:off x="2952750" y="3705225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18</xdr:row>
      <xdr:rowOff>38100</xdr:rowOff>
    </xdr:from>
    <xdr:to>
      <xdr:col>5</xdr:col>
      <xdr:colOff>247650</xdr:colOff>
      <xdr:row>18</xdr:row>
      <xdr:rowOff>38100</xdr:rowOff>
    </xdr:to>
    <xdr:sp macro="" textlink="">
      <xdr:nvSpPr>
        <xdr:cNvPr id="79" name="Line 47"/>
        <xdr:cNvSpPr>
          <a:spLocks noChangeShapeType="1"/>
        </xdr:cNvSpPr>
      </xdr:nvSpPr>
      <xdr:spPr bwMode="auto">
        <a:xfrm>
          <a:off x="2943225" y="39052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16</xdr:row>
      <xdr:rowOff>19050</xdr:rowOff>
    </xdr:from>
    <xdr:to>
      <xdr:col>5</xdr:col>
      <xdr:colOff>95250</xdr:colOff>
      <xdr:row>16</xdr:row>
      <xdr:rowOff>19050</xdr:rowOff>
    </xdr:to>
    <xdr:sp macro="" textlink="">
      <xdr:nvSpPr>
        <xdr:cNvPr id="80" name="Line 48"/>
        <xdr:cNvSpPr>
          <a:spLocks noChangeShapeType="1"/>
        </xdr:cNvSpPr>
      </xdr:nvSpPr>
      <xdr:spPr bwMode="auto">
        <a:xfrm>
          <a:off x="2781300" y="34861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15</xdr:row>
      <xdr:rowOff>38100</xdr:rowOff>
    </xdr:from>
    <xdr:to>
      <xdr:col>5</xdr:col>
      <xdr:colOff>85725</xdr:colOff>
      <xdr:row>15</xdr:row>
      <xdr:rowOff>38100</xdr:rowOff>
    </xdr:to>
    <xdr:sp macro="" textlink="">
      <xdr:nvSpPr>
        <xdr:cNvPr id="81" name="Line 49"/>
        <xdr:cNvSpPr>
          <a:spLocks noChangeShapeType="1"/>
        </xdr:cNvSpPr>
      </xdr:nvSpPr>
      <xdr:spPr bwMode="auto">
        <a:xfrm>
          <a:off x="2771775" y="33051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15</xdr:row>
      <xdr:rowOff>19050</xdr:rowOff>
    </xdr:from>
    <xdr:to>
      <xdr:col>5</xdr:col>
      <xdr:colOff>85725</xdr:colOff>
      <xdr:row>15</xdr:row>
      <xdr:rowOff>19050</xdr:rowOff>
    </xdr:to>
    <xdr:sp macro="" textlink="">
      <xdr:nvSpPr>
        <xdr:cNvPr id="82" name="Line 50"/>
        <xdr:cNvSpPr>
          <a:spLocks noChangeShapeType="1"/>
        </xdr:cNvSpPr>
      </xdr:nvSpPr>
      <xdr:spPr bwMode="auto">
        <a:xfrm>
          <a:off x="2771775" y="32861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266700</xdr:colOff>
      <xdr:row>15</xdr:row>
      <xdr:rowOff>38100</xdr:rowOff>
    </xdr:from>
    <xdr:to>
      <xdr:col>5</xdr:col>
      <xdr:colOff>323850</xdr:colOff>
      <xdr:row>15</xdr:row>
      <xdr:rowOff>38100</xdr:rowOff>
    </xdr:to>
    <xdr:sp macro="" textlink="">
      <xdr:nvSpPr>
        <xdr:cNvPr id="83" name="Line 51"/>
        <xdr:cNvSpPr>
          <a:spLocks noChangeShapeType="1"/>
        </xdr:cNvSpPr>
      </xdr:nvSpPr>
      <xdr:spPr bwMode="auto">
        <a:xfrm>
          <a:off x="3019425" y="33051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16</xdr:row>
      <xdr:rowOff>38100</xdr:rowOff>
    </xdr:from>
    <xdr:to>
      <xdr:col>5</xdr:col>
      <xdr:colOff>95250</xdr:colOff>
      <xdr:row>16</xdr:row>
      <xdr:rowOff>38100</xdr:rowOff>
    </xdr:to>
    <xdr:sp macro="" textlink="">
      <xdr:nvSpPr>
        <xdr:cNvPr id="84" name="Line 64"/>
        <xdr:cNvSpPr>
          <a:spLocks noChangeShapeType="1"/>
        </xdr:cNvSpPr>
      </xdr:nvSpPr>
      <xdr:spPr bwMode="auto">
        <a:xfrm>
          <a:off x="2781300" y="35052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257175</xdr:colOff>
      <xdr:row>16</xdr:row>
      <xdr:rowOff>38100</xdr:rowOff>
    </xdr:from>
    <xdr:to>
      <xdr:col>5</xdr:col>
      <xdr:colOff>314325</xdr:colOff>
      <xdr:row>16</xdr:row>
      <xdr:rowOff>38100</xdr:rowOff>
    </xdr:to>
    <xdr:sp macro="" textlink="">
      <xdr:nvSpPr>
        <xdr:cNvPr id="85" name="Line 65"/>
        <xdr:cNvSpPr>
          <a:spLocks noChangeShapeType="1"/>
        </xdr:cNvSpPr>
      </xdr:nvSpPr>
      <xdr:spPr bwMode="auto">
        <a:xfrm>
          <a:off x="3009900" y="35052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200025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86" name="Line 66"/>
        <xdr:cNvSpPr>
          <a:spLocks noChangeShapeType="1"/>
        </xdr:cNvSpPr>
      </xdr:nvSpPr>
      <xdr:spPr bwMode="auto">
        <a:xfrm>
          <a:off x="2952750" y="3705225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18</xdr:row>
      <xdr:rowOff>38100</xdr:rowOff>
    </xdr:from>
    <xdr:to>
      <xdr:col>5</xdr:col>
      <xdr:colOff>247650</xdr:colOff>
      <xdr:row>18</xdr:row>
      <xdr:rowOff>38100</xdr:rowOff>
    </xdr:to>
    <xdr:sp macro="" textlink="">
      <xdr:nvSpPr>
        <xdr:cNvPr id="87" name="Line 67"/>
        <xdr:cNvSpPr>
          <a:spLocks noChangeShapeType="1"/>
        </xdr:cNvSpPr>
      </xdr:nvSpPr>
      <xdr:spPr bwMode="auto">
        <a:xfrm>
          <a:off x="2943225" y="39052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16</xdr:row>
      <xdr:rowOff>19050</xdr:rowOff>
    </xdr:from>
    <xdr:to>
      <xdr:col>5</xdr:col>
      <xdr:colOff>95250</xdr:colOff>
      <xdr:row>16</xdr:row>
      <xdr:rowOff>19050</xdr:rowOff>
    </xdr:to>
    <xdr:sp macro="" textlink="">
      <xdr:nvSpPr>
        <xdr:cNvPr id="88" name="Line 68"/>
        <xdr:cNvSpPr>
          <a:spLocks noChangeShapeType="1"/>
        </xdr:cNvSpPr>
      </xdr:nvSpPr>
      <xdr:spPr bwMode="auto">
        <a:xfrm>
          <a:off x="2781300" y="34861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15</xdr:row>
      <xdr:rowOff>38100</xdr:rowOff>
    </xdr:from>
    <xdr:to>
      <xdr:col>5</xdr:col>
      <xdr:colOff>85725</xdr:colOff>
      <xdr:row>15</xdr:row>
      <xdr:rowOff>38100</xdr:rowOff>
    </xdr:to>
    <xdr:sp macro="" textlink="">
      <xdr:nvSpPr>
        <xdr:cNvPr id="89" name="Line 69"/>
        <xdr:cNvSpPr>
          <a:spLocks noChangeShapeType="1"/>
        </xdr:cNvSpPr>
      </xdr:nvSpPr>
      <xdr:spPr bwMode="auto">
        <a:xfrm>
          <a:off x="2771775" y="33051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15</xdr:row>
      <xdr:rowOff>19050</xdr:rowOff>
    </xdr:from>
    <xdr:to>
      <xdr:col>5</xdr:col>
      <xdr:colOff>85725</xdr:colOff>
      <xdr:row>15</xdr:row>
      <xdr:rowOff>19050</xdr:rowOff>
    </xdr:to>
    <xdr:sp macro="" textlink="">
      <xdr:nvSpPr>
        <xdr:cNvPr id="90" name="Line 70"/>
        <xdr:cNvSpPr>
          <a:spLocks noChangeShapeType="1"/>
        </xdr:cNvSpPr>
      </xdr:nvSpPr>
      <xdr:spPr bwMode="auto">
        <a:xfrm>
          <a:off x="2771775" y="32861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266700</xdr:colOff>
      <xdr:row>15</xdr:row>
      <xdr:rowOff>38100</xdr:rowOff>
    </xdr:from>
    <xdr:to>
      <xdr:col>5</xdr:col>
      <xdr:colOff>323850</xdr:colOff>
      <xdr:row>15</xdr:row>
      <xdr:rowOff>38100</xdr:rowOff>
    </xdr:to>
    <xdr:sp macro="" textlink="">
      <xdr:nvSpPr>
        <xdr:cNvPr id="91" name="Line 71"/>
        <xdr:cNvSpPr>
          <a:spLocks noChangeShapeType="1"/>
        </xdr:cNvSpPr>
      </xdr:nvSpPr>
      <xdr:spPr bwMode="auto">
        <a:xfrm>
          <a:off x="3019425" y="33051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190497</xdr:colOff>
      <xdr:row>37</xdr:row>
      <xdr:rowOff>0</xdr:rowOff>
    </xdr:from>
    <xdr:to>
      <xdr:col>13</xdr:col>
      <xdr:colOff>723899</xdr:colOff>
      <xdr:row>45</xdr:row>
      <xdr:rowOff>114300</xdr:rowOff>
    </xdr:to>
    <xdr:graphicFrame macro="">
      <xdr:nvGraphicFramePr>
        <xdr:cNvPr id="92" name="图表 9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46383</xdr:colOff>
      <xdr:row>28</xdr:row>
      <xdr:rowOff>217417</xdr:rowOff>
    </xdr:from>
    <xdr:to>
      <xdr:col>13</xdr:col>
      <xdr:colOff>446433</xdr:colOff>
      <xdr:row>28</xdr:row>
      <xdr:rowOff>217418</xdr:rowOff>
    </xdr:to>
    <xdr:cxnSp macro="">
      <xdr:nvCxnSpPr>
        <xdr:cNvPr id="39" name="直接连接符 38"/>
        <xdr:cNvCxnSpPr/>
      </xdr:nvCxnSpPr>
      <xdr:spPr>
        <a:xfrm>
          <a:off x="708992" y="3737526"/>
          <a:ext cx="9717984" cy="1"/>
        </a:xfrm>
        <a:prstGeom prst="line">
          <a:avLst/>
        </a:prstGeom>
        <a:ln w="15875">
          <a:solidFill>
            <a:srgbClr val="FF0000">
              <a:alpha val="81000"/>
            </a:srgb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803413</xdr:colOff>
      <xdr:row>0</xdr:row>
      <xdr:rowOff>49696</xdr:rowOff>
    </xdr:from>
    <xdr:to>
      <xdr:col>12</xdr:col>
      <xdr:colOff>631135</xdr:colOff>
      <xdr:row>1</xdr:row>
      <xdr:rowOff>68746</xdr:rowOff>
    </xdr:to>
    <xdr:pic>
      <xdr:nvPicPr>
        <xdr:cNvPr id="93" name="图片 92" descr="卞维幸.jpg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10261" y="49696"/>
          <a:ext cx="647700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0.04991</cdr:x>
      <cdr:y>0.74937</cdr:y>
    </cdr:from>
    <cdr:to>
      <cdr:x>0.98472</cdr:x>
      <cdr:y>0.74937</cdr:y>
    </cdr:to>
    <cdr:cxnSp macro="">
      <cdr:nvCxnSpPr>
        <cdr:cNvPr id="3" name="直接连接符 2"/>
        <cdr:cNvCxnSpPr/>
      </cdr:nvCxnSpPr>
      <cdr:spPr>
        <a:xfrm xmlns:a="http://schemas.openxmlformats.org/drawingml/2006/main" flipV="1">
          <a:off x="525309" y="1227694"/>
          <a:ext cx="9838992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FF0000">
              <a:alpha val="81000"/>
            </a:srgbClr>
          </a:solidFill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0.05164</cdr:x>
      <cdr:y>0.44851</cdr:y>
    </cdr:from>
    <cdr:to>
      <cdr:x>0.98647</cdr:x>
      <cdr:y>0.44851</cdr:y>
    </cdr:to>
    <cdr:cxnSp macro="">
      <cdr:nvCxnSpPr>
        <cdr:cNvPr id="5" name="直接连接符 4"/>
        <cdr:cNvCxnSpPr/>
      </cdr:nvCxnSpPr>
      <cdr:spPr>
        <a:xfrm xmlns:a="http://schemas.openxmlformats.org/drawingml/2006/main" flipV="1">
          <a:off x="543931" y="741481"/>
          <a:ext cx="9846558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00B050">
              <a:alpha val="81000"/>
            </a:srgbClr>
          </a:solidFill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0.05348</cdr:x>
      <cdr:y>0.55016</cdr:y>
    </cdr:from>
    <cdr:to>
      <cdr:x>0.99313</cdr:x>
      <cdr:y>0.55016</cdr:y>
    </cdr:to>
    <cdr:cxnSp macro="">
      <cdr:nvCxnSpPr>
        <cdr:cNvPr id="3" name="直接连接符 2"/>
        <cdr:cNvCxnSpPr/>
      </cdr:nvCxnSpPr>
      <cdr:spPr>
        <a:xfrm xmlns:a="http://schemas.openxmlformats.org/drawingml/2006/main" flipV="1">
          <a:off x="561865" y="859412"/>
          <a:ext cx="9872035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00B050">
              <a:alpha val="81000"/>
            </a:srgbClr>
          </a:solidFill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0.05131</cdr:x>
      <cdr:y>0.22195</cdr:y>
    </cdr:from>
    <cdr:to>
      <cdr:x>0.99097</cdr:x>
      <cdr:y>0.22195</cdr:y>
    </cdr:to>
    <cdr:cxnSp macro="">
      <cdr:nvCxnSpPr>
        <cdr:cNvPr id="4" name="直接连接符 3"/>
        <cdr:cNvCxnSpPr/>
      </cdr:nvCxnSpPr>
      <cdr:spPr>
        <a:xfrm xmlns:a="http://schemas.openxmlformats.org/drawingml/2006/main" flipV="1">
          <a:off x="539447" y="348914"/>
          <a:ext cx="9879533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FF0000">
              <a:alpha val="81000"/>
            </a:srgbClr>
          </a:solidFill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0.05121</cdr:x>
      <cdr:y>0.83141</cdr:y>
    </cdr:from>
    <cdr:to>
      <cdr:x>0.99086</cdr:x>
      <cdr:y>0.83141</cdr:y>
    </cdr:to>
    <cdr:cxnSp macro="">
      <cdr:nvCxnSpPr>
        <cdr:cNvPr id="6" name="直接连接符 5"/>
        <cdr:cNvCxnSpPr/>
      </cdr:nvCxnSpPr>
      <cdr:spPr>
        <a:xfrm xmlns:a="http://schemas.openxmlformats.org/drawingml/2006/main" flipV="1">
          <a:off x="538418" y="1307009"/>
          <a:ext cx="9879429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FF0000">
              <a:alpha val="81000"/>
            </a:srgbClr>
          </a:solidFill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tabSelected="1" zoomScale="115" zoomScaleNormal="115" workbookViewId="0">
      <selection activeCell="O2" sqref="O2"/>
    </sheetView>
  </sheetViews>
  <sheetFormatPr defaultColWidth="9" defaultRowHeight="14.25"/>
  <cols>
    <col min="1" max="1" width="4.25" style="1" customWidth="1"/>
    <col min="2" max="2" width="4.5" style="1" customWidth="1"/>
    <col min="3" max="3" width="10.625" style="1" customWidth="1"/>
    <col min="4" max="5" width="11.625" style="1" customWidth="1"/>
    <col min="6" max="6" width="11.5" style="1" customWidth="1"/>
    <col min="7" max="7" width="12" style="1" customWidth="1"/>
    <col min="8" max="8" width="11.625" style="1" customWidth="1"/>
    <col min="9" max="9" width="11.375" style="1" customWidth="1"/>
    <col min="10" max="10" width="10.625" style="1" customWidth="1"/>
    <col min="11" max="11" width="10.5" style="1" customWidth="1"/>
    <col min="12" max="12" width="10.75" style="1" customWidth="1"/>
    <col min="13" max="13" width="9.875" style="1" customWidth="1"/>
    <col min="14" max="14" width="10" style="1" customWidth="1"/>
    <col min="15" max="17" width="8.625" style="1" customWidth="1"/>
    <col min="18" max="16384" width="9" style="1"/>
  </cols>
  <sheetData>
    <row r="1" spans="1:17" s="31" customFormat="1" ht="30" customHeight="1">
      <c r="D1" s="62" t="s">
        <v>25</v>
      </c>
      <c r="E1" s="63"/>
      <c r="F1" s="63"/>
      <c r="G1" s="63"/>
      <c r="H1" s="63"/>
      <c r="I1" s="63"/>
      <c r="J1" s="63"/>
      <c r="K1" s="63"/>
      <c r="L1" s="63"/>
      <c r="M1" s="59"/>
    </row>
    <row r="2" spans="1:17" s="31" customFormat="1" thickBot="1">
      <c r="A2" s="84" t="s">
        <v>38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7" ht="15" thickBot="1">
      <c r="A3" s="85" t="s">
        <v>1</v>
      </c>
      <c r="B3" s="86"/>
      <c r="C3" s="86" t="s">
        <v>39</v>
      </c>
      <c r="D3" s="86"/>
      <c r="E3" s="29"/>
      <c r="F3" s="86" t="s">
        <v>22</v>
      </c>
      <c r="G3" s="86"/>
      <c r="H3" s="87" t="s">
        <v>42</v>
      </c>
      <c r="I3" s="88"/>
      <c r="J3" s="29"/>
      <c r="K3" s="86" t="s">
        <v>15</v>
      </c>
      <c r="L3" s="86"/>
      <c r="M3" s="89" t="s">
        <v>15</v>
      </c>
      <c r="N3" s="90"/>
    </row>
    <row r="4" spans="1:17">
      <c r="A4" s="82" t="s">
        <v>2</v>
      </c>
      <c r="B4" s="80"/>
      <c r="C4" s="80" t="s">
        <v>41</v>
      </c>
      <c r="D4" s="91"/>
      <c r="E4" s="55"/>
      <c r="F4" s="80" t="s">
        <v>0</v>
      </c>
      <c r="G4" s="80"/>
      <c r="H4" s="92" t="s">
        <v>43</v>
      </c>
      <c r="I4" s="92"/>
      <c r="J4" s="55"/>
      <c r="K4" s="80"/>
      <c r="L4" s="80"/>
      <c r="M4" s="80"/>
      <c r="N4" s="83"/>
    </row>
    <row r="5" spans="1:17" s="34" customFormat="1" ht="12">
      <c r="A5" s="78" t="s">
        <v>28</v>
      </c>
      <c r="B5" s="79"/>
      <c r="C5" s="32">
        <v>43995</v>
      </c>
      <c r="D5" s="32">
        <v>44028</v>
      </c>
      <c r="E5" s="32">
        <v>44053</v>
      </c>
      <c r="F5" s="32">
        <v>44088</v>
      </c>
      <c r="G5" s="32">
        <v>44116</v>
      </c>
      <c r="H5" s="32">
        <v>44151</v>
      </c>
      <c r="I5" s="33">
        <v>44183</v>
      </c>
      <c r="J5" s="33">
        <v>44206</v>
      </c>
      <c r="K5" s="33">
        <v>44249</v>
      </c>
      <c r="L5" s="33">
        <v>44275</v>
      </c>
      <c r="M5" s="32">
        <v>44301</v>
      </c>
      <c r="N5" s="33">
        <v>44324</v>
      </c>
    </row>
    <row r="6" spans="1:17" s="34" customFormat="1" ht="12" hidden="1">
      <c r="A6" s="77" t="s">
        <v>29</v>
      </c>
      <c r="B6" s="74"/>
      <c r="C6" s="35">
        <v>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56"/>
    </row>
    <row r="7" spans="1:17" s="34" customFormat="1" ht="11.25">
      <c r="A7" s="77" t="s">
        <v>23</v>
      </c>
      <c r="B7" s="74"/>
      <c r="C7" s="36" t="s">
        <v>40</v>
      </c>
      <c r="D7" s="36" t="s">
        <v>40</v>
      </c>
      <c r="E7" s="36" t="s">
        <v>40</v>
      </c>
      <c r="F7" s="36" t="s">
        <v>40</v>
      </c>
      <c r="G7" s="36" t="s">
        <v>40</v>
      </c>
      <c r="H7" s="36" t="s">
        <v>40</v>
      </c>
      <c r="I7" s="36" t="s">
        <v>40</v>
      </c>
      <c r="J7" s="36" t="s">
        <v>40</v>
      </c>
      <c r="K7" s="36" t="s">
        <v>40</v>
      </c>
      <c r="L7" s="36" t="s">
        <v>40</v>
      </c>
      <c r="M7" s="36" t="s">
        <v>40</v>
      </c>
      <c r="N7" s="57" t="s">
        <v>40</v>
      </c>
    </row>
    <row r="8" spans="1:17" s="34" customFormat="1" ht="12">
      <c r="A8" s="81" t="s">
        <v>30</v>
      </c>
      <c r="B8" s="52">
        <v>1</v>
      </c>
      <c r="C8" s="60">
        <v>90.042000000000002</v>
      </c>
      <c r="D8" s="60">
        <v>90.045000000000002</v>
      </c>
      <c r="E8" s="60">
        <v>90.04</v>
      </c>
      <c r="F8" s="60">
        <v>90.043999999999997</v>
      </c>
      <c r="G8" s="60">
        <v>90.046000000000006</v>
      </c>
      <c r="H8" s="60">
        <v>90.048000000000002</v>
      </c>
      <c r="I8" s="60">
        <v>90.045000000000002</v>
      </c>
      <c r="J8" s="60">
        <v>90.040999999999997</v>
      </c>
      <c r="K8" s="60">
        <v>90.046999999999997</v>
      </c>
      <c r="L8" s="60">
        <v>90.046999999999997</v>
      </c>
      <c r="M8" s="60">
        <v>90.046999999999997</v>
      </c>
      <c r="N8" s="61">
        <v>90.043000000000006</v>
      </c>
      <c r="O8" s="8"/>
      <c r="P8" s="8"/>
      <c r="Q8" s="8"/>
    </row>
    <row r="9" spans="1:17" s="34" customFormat="1" ht="12">
      <c r="A9" s="81"/>
      <c r="B9" s="52">
        <v>2</v>
      </c>
      <c r="C9" s="60">
        <v>90.043999999999997</v>
      </c>
      <c r="D9" s="60">
        <v>90.049000000000007</v>
      </c>
      <c r="E9" s="60">
        <v>90.039000000000001</v>
      </c>
      <c r="F9" s="60">
        <v>90.042000000000002</v>
      </c>
      <c r="G9" s="60">
        <v>90.043000000000006</v>
      </c>
      <c r="H9" s="60">
        <v>90.049000000000007</v>
      </c>
      <c r="I9" s="60">
        <v>90.042000000000002</v>
      </c>
      <c r="J9" s="60">
        <v>90.039000000000001</v>
      </c>
      <c r="K9" s="60">
        <v>90.042000000000002</v>
      </c>
      <c r="L9" s="60">
        <v>90.042000000000002</v>
      </c>
      <c r="M9" s="60">
        <v>90.05</v>
      </c>
      <c r="N9" s="61">
        <v>90.043999999999997</v>
      </c>
      <c r="O9" s="8"/>
      <c r="P9" s="8"/>
      <c r="Q9" s="8"/>
    </row>
    <row r="10" spans="1:17" s="34" customFormat="1" ht="12">
      <c r="A10" s="81"/>
      <c r="B10" s="52">
        <v>3</v>
      </c>
      <c r="C10" s="60">
        <v>90.051000000000002</v>
      </c>
      <c r="D10" s="60">
        <v>90.042000000000002</v>
      </c>
      <c r="E10" s="60">
        <v>90.040999999999997</v>
      </c>
      <c r="F10" s="60">
        <v>90.045000000000002</v>
      </c>
      <c r="G10" s="60">
        <v>90.043999999999997</v>
      </c>
      <c r="H10" s="60">
        <v>90.046000000000006</v>
      </c>
      <c r="I10" s="60">
        <v>90.046000000000006</v>
      </c>
      <c r="J10" s="60">
        <v>90.042000000000002</v>
      </c>
      <c r="K10" s="60">
        <v>90.043999999999997</v>
      </c>
      <c r="L10" s="60">
        <v>90.046000000000006</v>
      </c>
      <c r="M10" s="60">
        <v>90.043999999999997</v>
      </c>
      <c r="N10" s="61">
        <v>90.046999999999997</v>
      </c>
      <c r="O10" s="8"/>
      <c r="P10" s="8"/>
      <c r="Q10" s="8"/>
    </row>
    <row r="11" spans="1:17" s="34" customFormat="1" ht="12">
      <c r="A11" s="81"/>
      <c r="B11" s="52">
        <v>4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  <c r="O11" s="8"/>
      <c r="P11" s="8"/>
      <c r="Q11" s="8"/>
    </row>
    <row r="12" spans="1:17" s="34" customFormat="1" ht="12">
      <c r="A12" s="81"/>
      <c r="B12" s="54">
        <v>5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  <c r="O12" s="8"/>
      <c r="P12" s="8"/>
      <c r="Q12" s="8"/>
    </row>
    <row r="13" spans="1:17" s="34" customFormat="1" ht="12">
      <c r="A13" s="77" t="s">
        <v>31</v>
      </c>
      <c r="B13" s="74"/>
      <c r="C13" s="39">
        <f>IF(SUM(C8:C12)=0,"",AVERAGE(C8:C12))</f>
        <v>90.045666666666662</v>
      </c>
      <c r="D13" s="40">
        <f t="shared" ref="D13:K13" si="0">IF(SUM(D8:D12)=0,"",AVERAGE(D8:D12))</f>
        <v>90.045333333333318</v>
      </c>
      <c r="E13" s="39">
        <f>IF(SUM(E8:E12)=0,"",AVERAGE(E8:E12))</f>
        <v>90.04</v>
      </c>
      <c r="F13" s="39">
        <f>IF(SUM(F8:F12)=0,"",AVERAGE(F8:F12))</f>
        <v>90.043666666666681</v>
      </c>
      <c r="G13" s="39">
        <f t="shared" si="0"/>
        <v>90.044333333333327</v>
      </c>
      <c r="H13" s="39">
        <f t="shared" si="0"/>
        <v>90.047666666666672</v>
      </c>
      <c r="I13" s="39">
        <f t="shared" si="0"/>
        <v>90.044333333333327</v>
      </c>
      <c r="J13" s="39">
        <f t="shared" si="0"/>
        <v>90.040666666666652</v>
      </c>
      <c r="K13" s="39">
        <f t="shared" si="0"/>
        <v>90.044333333333327</v>
      </c>
      <c r="L13" s="39">
        <f t="shared" ref="L13:M13" si="1">IF(SUM(L8:L12)=0,"",AVERAGE(L8:L12))</f>
        <v>90.045000000000002</v>
      </c>
      <c r="M13" s="39">
        <f t="shared" si="1"/>
        <v>90.046999999999983</v>
      </c>
      <c r="N13" s="41">
        <f t="shared" ref="N13" si="2">IF(SUM(N8:N12)=0,"",AVERAGE(N8:N12))</f>
        <v>90.044666666666672</v>
      </c>
      <c r="O13" s="25"/>
      <c r="P13" s="25"/>
      <c r="Q13" s="25"/>
    </row>
    <row r="14" spans="1:17" s="34" customFormat="1" ht="12">
      <c r="A14" s="77" t="s">
        <v>32</v>
      </c>
      <c r="B14" s="74"/>
      <c r="C14" s="42">
        <f>MAX(C8:C12)-MIN(C8:C12)</f>
        <v>9.0000000000003411E-3</v>
      </c>
      <c r="D14" s="43">
        <f t="shared" ref="D14:N14" si="3">MAX(D8:D12)-MIN(D8:D12)</f>
        <v>7.0000000000050022E-3</v>
      </c>
      <c r="E14" s="42">
        <f t="shared" si="3"/>
        <v>1.9999999999953388E-3</v>
      </c>
      <c r="F14" s="42">
        <f t="shared" si="3"/>
        <v>3.0000000000001137E-3</v>
      </c>
      <c r="G14" s="42">
        <f t="shared" si="3"/>
        <v>3.0000000000001137E-3</v>
      </c>
      <c r="H14" s="42">
        <f t="shared" si="3"/>
        <v>3.0000000000001137E-3</v>
      </c>
      <c r="I14" s="42">
        <f t="shared" si="3"/>
        <v>4.0000000000048885E-3</v>
      </c>
      <c r="J14" s="42">
        <f t="shared" si="3"/>
        <v>3.0000000000001137E-3</v>
      </c>
      <c r="K14" s="42">
        <f t="shared" si="3"/>
        <v>4.9999999999954525E-3</v>
      </c>
      <c r="L14" s="42">
        <f t="shared" si="3"/>
        <v>4.9999999999954525E-3</v>
      </c>
      <c r="M14" s="42">
        <f t="shared" si="3"/>
        <v>6.0000000000002274E-3</v>
      </c>
      <c r="N14" s="58">
        <f t="shared" si="3"/>
        <v>3.9999999999906777E-3</v>
      </c>
      <c r="O14" s="26"/>
      <c r="P14" s="26"/>
      <c r="Q14" s="26"/>
    </row>
    <row r="15" spans="1:17" s="34" customFormat="1" ht="12">
      <c r="A15" s="44"/>
      <c r="B15" s="4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8"/>
      <c r="O15" s="46"/>
      <c r="P15" s="46"/>
      <c r="Q15" s="46"/>
    </row>
    <row r="16" spans="1:17" s="34" customFormat="1" ht="15.75" customHeight="1">
      <c r="A16" s="47"/>
      <c r="B16" s="24" t="s">
        <v>3</v>
      </c>
      <c r="C16" s="24">
        <f>AVERAGE(C8:N12)</f>
        <v>90.044388888888847</v>
      </c>
      <c r="D16" s="25"/>
      <c r="E16" s="73" t="s">
        <v>33</v>
      </c>
      <c r="F16" s="74"/>
      <c r="G16" s="24">
        <f>C16+J16*C17</f>
        <v>90.04897888888884</v>
      </c>
      <c r="H16" s="25"/>
      <c r="I16" s="54" t="s">
        <v>4</v>
      </c>
      <c r="J16" s="24">
        <f>IF(SUM(C11:N12)=0,1.02,IF(SUM(C12:N12)=0,0.73,0.58))</f>
        <v>1.02</v>
      </c>
      <c r="K16" s="46"/>
      <c r="L16" s="75" t="s">
        <v>34</v>
      </c>
      <c r="M16" s="75"/>
      <c r="N16" s="76"/>
      <c r="O16" s="46"/>
      <c r="P16" s="46"/>
      <c r="Q16" s="46"/>
    </row>
    <row r="17" spans="1:18" s="34" customFormat="1" ht="15.75" customHeight="1">
      <c r="A17" s="47"/>
      <c r="B17" s="24" t="s">
        <v>5</v>
      </c>
      <c r="C17" s="24">
        <f>AVERAGE(C14:N14)</f>
        <v>4.4999999999989866E-3</v>
      </c>
      <c r="D17" s="25"/>
      <c r="E17" s="73" t="s">
        <v>35</v>
      </c>
      <c r="F17" s="74"/>
      <c r="G17" s="24">
        <f>C16-J16*C17</f>
        <v>90.039798888888853</v>
      </c>
      <c r="H17" s="25"/>
      <c r="I17" s="54" t="s">
        <v>6</v>
      </c>
      <c r="J17" s="52">
        <v>0</v>
      </c>
      <c r="K17" s="46"/>
      <c r="L17" s="75"/>
      <c r="M17" s="75"/>
      <c r="N17" s="76"/>
      <c r="O17" s="46"/>
      <c r="P17" s="46"/>
      <c r="Q17" s="46"/>
    </row>
    <row r="18" spans="1:18" s="34" customFormat="1" ht="15.75" customHeight="1">
      <c r="A18" s="47"/>
      <c r="B18" s="46"/>
      <c r="C18" s="25"/>
      <c r="D18" s="25"/>
      <c r="E18" s="73" t="s">
        <v>7</v>
      </c>
      <c r="F18" s="74"/>
      <c r="G18" s="24">
        <f>J18*C17</f>
        <v>1.1564999999997395E-2</v>
      </c>
      <c r="H18" s="25"/>
      <c r="I18" s="54" t="s">
        <v>8</v>
      </c>
      <c r="J18" s="52">
        <f>IF(SUM(C11:N12)=0,2.57,IF(SUM(C12:N12),2.28,2.11))</f>
        <v>2.57</v>
      </c>
      <c r="K18" s="46"/>
      <c r="L18" s="75"/>
      <c r="M18" s="75"/>
      <c r="N18" s="76"/>
      <c r="O18" s="46"/>
      <c r="P18" s="46"/>
      <c r="Q18" s="46"/>
    </row>
    <row r="19" spans="1:18" s="34" customFormat="1" ht="15.75" customHeight="1">
      <c r="A19" s="47"/>
      <c r="B19" s="46"/>
      <c r="C19" s="25"/>
      <c r="D19" s="25"/>
      <c r="E19" s="73" t="s">
        <v>9</v>
      </c>
      <c r="F19" s="74"/>
      <c r="G19" s="24">
        <f>J17*C17</f>
        <v>0</v>
      </c>
      <c r="H19" s="25"/>
      <c r="I19" s="25"/>
      <c r="J19" s="46"/>
      <c r="K19" s="46"/>
      <c r="L19" s="75"/>
      <c r="M19" s="75"/>
      <c r="N19" s="76"/>
      <c r="O19" s="46"/>
      <c r="P19" s="46"/>
      <c r="Q19" s="46"/>
    </row>
    <row r="20" spans="1:18" s="34" customFormat="1" ht="12" hidden="1">
      <c r="A20" s="9"/>
      <c r="B20" s="5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0"/>
      <c r="O20" s="46"/>
      <c r="P20" s="46"/>
      <c r="Q20" s="46"/>
    </row>
    <row r="21" spans="1:18" s="34" customFormat="1" ht="12" hidden="1">
      <c r="A21" s="69" t="s">
        <v>36</v>
      </c>
      <c r="B21" s="70"/>
      <c r="C21" s="18">
        <f>C16</f>
        <v>90.044388888888847</v>
      </c>
      <c r="D21" s="19">
        <f t="shared" ref="D21:N26" si="4">$C21</f>
        <v>90.044388888888847</v>
      </c>
      <c r="E21" s="19">
        <f t="shared" si="4"/>
        <v>90.044388888888847</v>
      </c>
      <c r="F21" s="19">
        <f t="shared" si="4"/>
        <v>90.044388888888847</v>
      </c>
      <c r="G21" s="19">
        <f t="shared" si="4"/>
        <v>90.044388888888847</v>
      </c>
      <c r="H21" s="19">
        <f t="shared" si="4"/>
        <v>90.044388888888847</v>
      </c>
      <c r="I21" s="19">
        <f t="shared" si="4"/>
        <v>90.044388888888847</v>
      </c>
      <c r="J21" s="19">
        <f t="shared" si="4"/>
        <v>90.044388888888847</v>
      </c>
      <c r="K21" s="19">
        <f t="shared" si="4"/>
        <v>90.044388888888847</v>
      </c>
      <c r="L21" s="19">
        <f t="shared" si="4"/>
        <v>90.044388888888847</v>
      </c>
      <c r="M21" s="19">
        <f t="shared" si="4"/>
        <v>90.044388888888847</v>
      </c>
      <c r="N21" s="20">
        <f t="shared" si="4"/>
        <v>90.044388888888847</v>
      </c>
      <c r="O21" s="3"/>
      <c r="P21" s="3"/>
      <c r="Q21" s="3"/>
    </row>
    <row r="22" spans="1:18" s="34" customFormat="1" ht="12" hidden="1">
      <c r="A22" s="69" t="s">
        <v>10</v>
      </c>
      <c r="B22" s="70"/>
      <c r="C22" s="21">
        <f>G16</f>
        <v>90.04897888888884</v>
      </c>
      <c r="D22" s="21">
        <f>$C22</f>
        <v>90.04897888888884</v>
      </c>
      <c r="E22" s="21">
        <f t="shared" si="4"/>
        <v>90.04897888888884</v>
      </c>
      <c r="F22" s="21">
        <f t="shared" si="4"/>
        <v>90.04897888888884</v>
      </c>
      <c r="G22" s="21">
        <f t="shared" si="4"/>
        <v>90.04897888888884</v>
      </c>
      <c r="H22" s="21">
        <f t="shared" si="4"/>
        <v>90.04897888888884</v>
      </c>
      <c r="I22" s="21">
        <f t="shared" si="4"/>
        <v>90.04897888888884</v>
      </c>
      <c r="J22" s="21">
        <f t="shared" si="4"/>
        <v>90.04897888888884</v>
      </c>
      <c r="K22" s="21">
        <f t="shared" si="4"/>
        <v>90.04897888888884</v>
      </c>
      <c r="L22" s="21">
        <f t="shared" si="4"/>
        <v>90.04897888888884</v>
      </c>
      <c r="M22" s="21">
        <f t="shared" si="4"/>
        <v>90.04897888888884</v>
      </c>
      <c r="N22" s="22">
        <f t="shared" si="4"/>
        <v>90.04897888888884</v>
      </c>
      <c r="O22" s="4"/>
      <c r="P22" s="4"/>
      <c r="Q22" s="4"/>
    </row>
    <row r="23" spans="1:18" s="34" customFormat="1" ht="12" hidden="1">
      <c r="A23" s="69" t="s">
        <v>11</v>
      </c>
      <c r="B23" s="70"/>
      <c r="C23" s="21">
        <f>G17</f>
        <v>90.039798888888853</v>
      </c>
      <c r="D23" s="21">
        <f t="shared" si="4"/>
        <v>90.039798888888853</v>
      </c>
      <c r="E23" s="21">
        <f t="shared" si="4"/>
        <v>90.039798888888853</v>
      </c>
      <c r="F23" s="21">
        <f t="shared" si="4"/>
        <v>90.039798888888853</v>
      </c>
      <c r="G23" s="21">
        <f t="shared" si="4"/>
        <v>90.039798888888853</v>
      </c>
      <c r="H23" s="21">
        <f t="shared" si="4"/>
        <v>90.039798888888853</v>
      </c>
      <c r="I23" s="21">
        <f t="shared" si="4"/>
        <v>90.039798888888853</v>
      </c>
      <c r="J23" s="21">
        <f t="shared" si="4"/>
        <v>90.039798888888853</v>
      </c>
      <c r="K23" s="21">
        <f t="shared" si="4"/>
        <v>90.039798888888853</v>
      </c>
      <c r="L23" s="21">
        <f t="shared" si="4"/>
        <v>90.039798888888853</v>
      </c>
      <c r="M23" s="21">
        <f t="shared" si="4"/>
        <v>90.039798888888853</v>
      </c>
      <c r="N23" s="22">
        <f t="shared" si="4"/>
        <v>90.039798888888853</v>
      </c>
      <c r="O23" s="4"/>
      <c r="P23" s="4"/>
      <c r="Q23" s="4"/>
    </row>
    <row r="24" spans="1:18" s="34" customFormat="1" ht="12" hidden="1">
      <c r="A24" s="69" t="s">
        <v>37</v>
      </c>
      <c r="B24" s="70"/>
      <c r="C24" s="21">
        <f>C17</f>
        <v>4.4999999999989866E-3</v>
      </c>
      <c r="D24" s="19">
        <f t="shared" si="4"/>
        <v>4.4999999999989866E-3</v>
      </c>
      <c r="E24" s="19">
        <f t="shared" si="4"/>
        <v>4.4999999999989866E-3</v>
      </c>
      <c r="F24" s="19">
        <f t="shared" si="4"/>
        <v>4.4999999999989866E-3</v>
      </c>
      <c r="G24" s="19">
        <f t="shared" si="4"/>
        <v>4.4999999999989866E-3</v>
      </c>
      <c r="H24" s="19">
        <f t="shared" si="4"/>
        <v>4.4999999999989866E-3</v>
      </c>
      <c r="I24" s="19">
        <f t="shared" si="4"/>
        <v>4.4999999999989866E-3</v>
      </c>
      <c r="J24" s="19">
        <f t="shared" si="4"/>
        <v>4.4999999999989866E-3</v>
      </c>
      <c r="K24" s="19">
        <f t="shared" si="4"/>
        <v>4.4999999999989866E-3</v>
      </c>
      <c r="L24" s="19">
        <f t="shared" si="4"/>
        <v>4.4999999999989866E-3</v>
      </c>
      <c r="M24" s="19">
        <f t="shared" si="4"/>
        <v>4.4999999999989866E-3</v>
      </c>
      <c r="N24" s="20">
        <f t="shared" si="4"/>
        <v>4.4999999999989866E-3</v>
      </c>
      <c r="O24" s="3"/>
      <c r="P24" s="3"/>
      <c r="Q24" s="3"/>
    </row>
    <row r="25" spans="1:18" s="34" customFormat="1" ht="12" hidden="1">
      <c r="A25" s="69" t="s">
        <v>12</v>
      </c>
      <c r="B25" s="70"/>
      <c r="C25" s="21">
        <f>G18</f>
        <v>1.1564999999997395E-2</v>
      </c>
      <c r="D25" s="19">
        <f t="shared" si="4"/>
        <v>1.1564999999997395E-2</v>
      </c>
      <c r="E25" s="19">
        <f t="shared" si="4"/>
        <v>1.1564999999997395E-2</v>
      </c>
      <c r="F25" s="19">
        <f t="shared" si="4"/>
        <v>1.1564999999997395E-2</v>
      </c>
      <c r="G25" s="19">
        <f t="shared" si="4"/>
        <v>1.1564999999997395E-2</v>
      </c>
      <c r="H25" s="19">
        <f t="shared" si="4"/>
        <v>1.1564999999997395E-2</v>
      </c>
      <c r="I25" s="19">
        <f t="shared" si="4"/>
        <v>1.1564999999997395E-2</v>
      </c>
      <c r="J25" s="19">
        <f t="shared" si="4"/>
        <v>1.1564999999997395E-2</v>
      </c>
      <c r="K25" s="19">
        <f t="shared" si="4"/>
        <v>1.1564999999997395E-2</v>
      </c>
      <c r="L25" s="19">
        <f t="shared" si="4"/>
        <v>1.1564999999997395E-2</v>
      </c>
      <c r="M25" s="19">
        <f t="shared" si="4"/>
        <v>1.1564999999997395E-2</v>
      </c>
      <c r="N25" s="20">
        <f t="shared" si="4"/>
        <v>1.1564999999997395E-2</v>
      </c>
      <c r="O25" s="3"/>
      <c r="P25" s="3"/>
      <c r="Q25" s="3"/>
    </row>
    <row r="26" spans="1:18" s="34" customFormat="1" ht="12" hidden="1">
      <c r="A26" s="69" t="s">
        <v>13</v>
      </c>
      <c r="B26" s="70"/>
      <c r="C26" s="21">
        <f>G19</f>
        <v>0</v>
      </c>
      <c r="D26" s="19">
        <f t="shared" si="4"/>
        <v>0</v>
      </c>
      <c r="E26" s="19">
        <f t="shared" si="4"/>
        <v>0</v>
      </c>
      <c r="F26" s="19">
        <f t="shared" si="4"/>
        <v>0</v>
      </c>
      <c r="G26" s="19">
        <f t="shared" si="4"/>
        <v>0</v>
      </c>
      <c r="H26" s="19">
        <f t="shared" si="4"/>
        <v>0</v>
      </c>
      <c r="I26" s="19">
        <f t="shared" si="4"/>
        <v>0</v>
      </c>
      <c r="J26" s="19">
        <f t="shared" si="4"/>
        <v>0</v>
      </c>
      <c r="K26" s="19">
        <f t="shared" si="4"/>
        <v>0</v>
      </c>
      <c r="L26" s="19">
        <f t="shared" si="4"/>
        <v>0</v>
      </c>
      <c r="M26" s="19">
        <f t="shared" si="4"/>
        <v>0</v>
      </c>
      <c r="N26" s="20">
        <f t="shared" si="4"/>
        <v>0</v>
      </c>
      <c r="O26" s="3"/>
      <c r="P26" s="3"/>
      <c r="Q26" s="3"/>
      <c r="R26" s="48"/>
    </row>
    <row r="27" spans="1:18" s="34" customFormat="1" ht="11.25">
      <c r="A27" s="49" t="s">
        <v>14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1"/>
    </row>
    <row r="28" spans="1:18" ht="12.75" customHeight="1">
      <c r="A28" s="71" t="s">
        <v>15</v>
      </c>
      <c r="B28" s="7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1"/>
    </row>
    <row r="29" spans="1:18" ht="28.5" customHeight="1">
      <c r="A29" s="12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1"/>
    </row>
    <row r="30" spans="1:18">
      <c r="A30" s="12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1"/>
    </row>
    <row r="31" spans="1:18">
      <c r="A31" s="12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1"/>
    </row>
    <row r="32" spans="1:18">
      <c r="A32" s="12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11"/>
    </row>
    <row r="33" spans="1:14">
      <c r="A33" s="12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1"/>
    </row>
    <row r="34" spans="1:14">
      <c r="A34" s="12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1"/>
    </row>
    <row r="35" spans="1:14">
      <c r="A35" s="12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1"/>
    </row>
    <row r="36" spans="1:14">
      <c r="A36" s="12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1"/>
    </row>
    <row r="37" spans="1:14">
      <c r="A37" s="12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1"/>
    </row>
    <row r="38" spans="1:14">
      <c r="A38" s="12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1"/>
    </row>
    <row r="39" spans="1:14">
      <c r="A39" s="12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1"/>
    </row>
    <row r="40" spans="1:14">
      <c r="A40" s="12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1"/>
    </row>
    <row r="41" spans="1:14">
      <c r="A41" s="12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1"/>
    </row>
    <row r="42" spans="1:14">
      <c r="A42" s="12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1"/>
    </row>
    <row r="43" spans="1:14">
      <c r="A43" s="12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1"/>
    </row>
    <row r="44" spans="1:14">
      <c r="A44" s="1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1"/>
    </row>
    <row r="45" spans="1:14">
      <c r="A45" s="1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11"/>
    </row>
    <row r="46" spans="1:14">
      <c r="A46" s="12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11"/>
    </row>
    <row r="47" spans="1:14">
      <c r="A47" s="13" t="s">
        <v>16</v>
      </c>
      <c r="B47" s="64" t="s">
        <v>17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5" t="s">
        <v>15</v>
      </c>
      <c r="N47" s="66"/>
    </row>
    <row r="48" spans="1:14">
      <c r="A48" s="23" t="s">
        <v>18</v>
      </c>
      <c r="B48" s="6" t="s">
        <v>19</v>
      </c>
      <c r="C48" s="6"/>
      <c r="D48" s="6"/>
      <c r="E48" s="6"/>
      <c r="F48" s="6"/>
      <c r="G48" s="6"/>
      <c r="H48" s="6"/>
      <c r="I48" s="6"/>
      <c r="J48" s="6" t="s">
        <v>24</v>
      </c>
      <c r="K48" s="6"/>
      <c r="L48" s="6"/>
      <c r="M48" s="67"/>
      <c r="N48" s="68"/>
    </row>
    <row r="49" spans="1:14" ht="24.75" customHeight="1" thickBot="1">
      <c r="A49" s="14"/>
      <c r="B49" s="15" t="s">
        <v>20</v>
      </c>
      <c r="C49" s="15" t="s">
        <v>26</v>
      </c>
      <c r="D49" s="16"/>
      <c r="E49" s="16"/>
      <c r="F49" s="16"/>
      <c r="G49" s="15"/>
      <c r="H49" s="16"/>
      <c r="I49" s="16"/>
      <c r="J49" s="15" t="s">
        <v>21</v>
      </c>
      <c r="K49" s="30" t="s">
        <v>27</v>
      </c>
      <c r="L49" s="16"/>
      <c r="M49" s="16"/>
      <c r="N49" s="17"/>
    </row>
    <row r="51" spans="1:1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</sheetData>
  <protectedRanges>
    <protectedRange password="CE28" sqref="C8:N12" name="区域2_1"/>
  </protectedRanges>
  <mergeCells count="34">
    <mergeCell ref="M4:N4"/>
    <mergeCell ref="A2:N2"/>
    <mergeCell ref="A3:B3"/>
    <mergeCell ref="C3:D3"/>
    <mergeCell ref="F3:G3"/>
    <mergeCell ref="H3:I3"/>
    <mergeCell ref="K3:L3"/>
    <mergeCell ref="M3:N3"/>
    <mergeCell ref="C4:D4"/>
    <mergeCell ref="F4:G4"/>
    <mergeCell ref="H4:I4"/>
    <mergeCell ref="A5:B5"/>
    <mergeCell ref="K4:L4"/>
    <mergeCell ref="A8:A12"/>
    <mergeCell ref="A13:B13"/>
    <mergeCell ref="A14:B14"/>
    <mergeCell ref="A6:B6"/>
    <mergeCell ref="A4:B4"/>
    <mergeCell ref="D1:L1"/>
    <mergeCell ref="B47:L47"/>
    <mergeCell ref="M47:N48"/>
    <mergeCell ref="A22:B22"/>
    <mergeCell ref="A23:B23"/>
    <mergeCell ref="A24:B24"/>
    <mergeCell ref="A25:B25"/>
    <mergeCell ref="A26:B26"/>
    <mergeCell ref="A28:B28"/>
    <mergeCell ref="E16:F16"/>
    <mergeCell ref="L16:N19"/>
    <mergeCell ref="E17:F17"/>
    <mergeCell ref="E18:F18"/>
    <mergeCell ref="E19:F19"/>
    <mergeCell ref="A21:B21"/>
    <mergeCell ref="A7:B7"/>
  </mergeCells>
  <phoneticPr fontId="1" type="noConversion"/>
  <conditionalFormatting sqref="C13:K13">
    <cfRule type="cellIs" dxfId="2" priority="4" stopIfTrue="1" operator="notBetween">
      <formula>$G$16</formula>
      <formula>$G$17</formula>
    </cfRule>
  </conditionalFormatting>
  <conditionalFormatting sqref="C14:Q14">
    <cfRule type="cellIs" dxfId="1" priority="5" stopIfTrue="1" operator="notBetween">
      <formula>$G$18</formula>
      <formula>$G$19</formula>
    </cfRule>
  </conditionalFormatting>
  <conditionalFormatting sqref="L13:N13">
    <cfRule type="cellIs" dxfId="0" priority="1" stopIfTrue="1" operator="notBetween">
      <formula>$G$16</formula>
      <formula>$G$17</formula>
    </cfRule>
  </conditionalFormatting>
  <pageMargins left="0.84" right="0.28000000000000003" top="0.34" bottom="0.19685039370078741" header="0.42" footer="0.25"/>
  <pageSetup paperSize="9" scale="85" orientation="landscape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waji</vt:lpstr>
      <vt:lpstr>waji!Print_Area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2011-11-08T06:37:58Z</cp:lastPrinted>
  <dcterms:created xsi:type="dcterms:W3CDTF">1996-12-17T01:32:42Z</dcterms:created>
  <dcterms:modified xsi:type="dcterms:W3CDTF">2021-06-22T11:04:17Z</dcterms:modified>
</cp:coreProperties>
</file>