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840" firstSheet="6" activeTab="6"/>
  </bookViews>
  <sheets>
    <sheet name="NV11638" sheetId="18" state="veryHidden" r:id="rId1"/>
    <sheet name="NV11630" sheetId="20" state="veryHidden" r:id="rId2"/>
    <sheet name="NV11658" sheetId="22" state="veryHidden" r:id="rId3"/>
    <sheet name="NV11647" sheetId="23" state="veryHidden" r:id="rId4"/>
    <sheet name="NV11906" sheetId="24" state="veryHidden" r:id="rId5"/>
    <sheet name="NV11956" sheetId="27" state="veryHidden" r:id="rId6"/>
    <sheet name="1A" sheetId="16" r:id="rId7"/>
    <sheet name="NV11651" sheetId="19" state="veryHidden" r:id="rId8"/>
    <sheet name="NV11637" sheetId="21" state="veryHidden" r:id="rId9"/>
    <sheet name="NV11949" sheetId="25" state="veryHidden" r:id="rId10"/>
    <sheet name="NV11918" sheetId="26" state="veryHidden" r:id="rId11"/>
    <sheet name="1B" sheetId="17" r:id="rId12"/>
  </sheets>
  <definedNames>
    <definedName name="_xlnm.Print_Area" localSheetId="6">'1A'!$A$1:$I$41</definedName>
    <definedName name="_xlnm.Print_Area" localSheetId="11">'1B'!$A$1:$N$31</definedName>
    <definedName name="_xlnm.Print_Titles" localSheetId="6">'1A'!$1:$2</definedName>
  </definedNames>
  <calcPr calcId="144525"/>
</workbook>
</file>

<file path=xl/calcChain.xml><?xml version="1.0" encoding="utf-8"?>
<calcChain xmlns="http://schemas.openxmlformats.org/spreadsheetml/2006/main">
  <c r="IV65536" i="17"/>
  <c r="N25"/>
  <c r="N22"/>
  <c r="N13"/>
  <c r="N10"/>
  <c r="N8"/>
  <c r="IV65536" i="16"/>
  <c r="D37"/>
  <c r="D36"/>
  <c r="D34"/>
  <c r="D33"/>
  <c r="D32"/>
  <c r="G29"/>
  <c r="B29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<sst xmlns="http://schemas.openxmlformats.org/spreadsheetml/2006/main" count="52" uniqueCount="39">
  <si>
    <t>徐州徐工矿业机械有限公司</t>
  </si>
  <si>
    <t>直读光谱仪碳含量测量过程监视统计记录表</t>
  </si>
  <si>
    <t>测量过程名称：直读光谱仪碳含量测量</t>
  </si>
  <si>
    <t>被测参数：碳含量</t>
  </si>
  <si>
    <t>测量仪器：直读光谱仪    扩展不确定度：U=0.00702% k=2</t>
  </si>
  <si>
    <t>L</t>
  </si>
  <si>
    <r>
      <rPr>
        <sz val="12"/>
        <rFont val="宋体"/>
        <charset val="134"/>
      </rPr>
      <t>监视方法：统计技术</t>
    </r>
    <r>
      <rPr>
        <sz val="12"/>
        <rFont val="Times New Roman"/>
        <family val="1"/>
      </rPr>
      <t xml:space="preserve">        </t>
    </r>
    <r>
      <rPr>
        <sz val="12"/>
        <rFont val="宋体"/>
        <charset val="134"/>
      </rPr>
      <t>核查标准：标准控样</t>
    </r>
    <r>
      <rPr>
        <sz val="12"/>
        <rFont val="Times New Roman"/>
        <family val="1"/>
      </rPr>
      <t xml:space="preserve">        </t>
    </r>
  </si>
  <si>
    <t>标准样块：0.153%</t>
  </si>
  <si>
    <t>序号</t>
  </si>
  <si>
    <t>核查</t>
  </si>
  <si>
    <t>观察记录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</si>
  <si>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</si>
  <si>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</si>
  <si>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</si>
  <si>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</si>
  <si>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</si>
  <si>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</si>
  <si>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</si>
  <si>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</si>
  <si>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</si>
  <si>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</si>
  <si>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</si>
  <si>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</si>
  <si>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</si>
  <si>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</si>
  <si>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</si>
  <si>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</si>
  <si>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</si>
  <si>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</si>
  <si>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</si>
  <si>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</si>
  <si>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>不存在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</si>
  <si>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</si>
  <si>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r>
      <rPr>
        <sz val="12"/>
        <rFont val="宋体"/>
        <charset val="134"/>
      </rPr>
      <t xml:space="preserve">    均值、极差控制图状态正常，</t>
    </r>
    <r>
      <rPr>
        <sz val="12"/>
        <rFont val="宋体"/>
        <charset val="134"/>
      </rPr>
      <t>测量过程中未出现非正常变异，
能满足生产工艺要求。</t>
    </r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</si>
  <si>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核查人员：沈冬冬</t>
    </r>
  </si>
  <si>
    <t>直读光谱仪碳含量测量过程质控图</t>
  </si>
  <si>
    <t>均值控制图</t>
  </si>
  <si>
    <t xml:space="preserve">      UCL=</t>
  </si>
  <si>
    <t>极差控制图</t>
  </si>
</sst>
</file>

<file path=xl/styles.xml><?xml version="1.0" encoding="utf-8"?>
<styleSheet xmlns="http://schemas.openxmlformats.org/spreadsheetml/2006/main">
  <numFmts count="7">
    <numFmt numFmtId="176" formatCode="0.000_ "/>
    <numFmt numFmtId="179" formatCode="0.00_);[Red]\(0.00\)"/>
    <numFmt numFmtId="180" formatCode="0.0000_ "/>
    <numFmt numFmtId="181" formatCode="0.000_);[Red]\(0.000\)"/>
    <numFmt numFmtId="182" formatCode="0.00000_);[Red]\(0.00000\)"/>
    <numFmt numFmtId="183" formatCode="0.0_ "/>
    <numFmt numFmtId="184" formatCode="0.0000_);[Red]\(0.0000\)"/>
  </numFmts>
  <fonts count="20">
    <font>
      <sz val="12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20"/>
      <name val="Times New Roman"/>
      <family val="1"/>
    </font>
    <font>
      <sz val="20"/>
      <name val="Times New Roman"/>
      <family val="1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Times New Roman"/>
      <family val="1"/>
    </font>
    <font>
      <sz val="12"/>
      <color theme="1"/>
      <name val="宋体"/>
      <charset val="134"/>
    </font>
    <font>
      <sz val="12"/>
      <name val="Times New Roman"/>
      <family val="1"/>
    </font>
    <font>
      <sz val="10"/>
      <name val="宋体"/>
      <charset val="134"/>
      <scheme val="minor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2"/>
      <name val="Times New Roman"/>
      <family val="1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vertAlign val="subscript"/>
      <sz val="12"/>
      <name val="Times New Roman"/>
      <family val="1"/>
    </font>
    <font>
      <vertAlign val="subscript"/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Font="1" applyBorder="1"/>
    <xf numFmtId="180" fontId="0" fillId="0" borderId="0" xfId="0" applyNumberFormat="1" applyAlignment="1">
      <alignment horizontal="left"/>
    </xf>
    <xf numFmtId="176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Alignment="1">
      <alignment horizontal="left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81" fontId="10" fillId="0" borderId="3" xfId="0" applyNumberFormat="1" applyFont="1" applyBorder="1" applyAlignment="1">
      <alignment horizontal="center" vertical="center" wrapText="1"/>
    </xf>
    <xf numFmtId="181" fontId="10" fillId="0" borderId="6" xfId="0" applyNumberFormat="1" applyFont="1" applyBorder="1" applyAlignment="1">
      <alignment horizontal="center" vertical="center" wrapText="1"/>
    </xf>
    <xf numFmtId="182" fontId="10" fillId="0" borderId="6" xfId="0" applyNumberFormat="1" applyFont="1" applyBorder="1" applyAlignment="1">
      <alignment horizontal="center" vertical="center" wrapText="1"/>
    </xf>
    <xf numFmtId="181" fontId="10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183" fontId="9" fillId="0" borderId="6" xfId="0" applyNumberFormat="1" applyFont="1" applyBorder="1" applyAlignment="1">
      <alignment horizontal="center" wrapText="1"/>
    </xf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9" xfId="0" applyFont="1" applyBorder="1" applyAlignment="1"/>
    <xf numFmtId="0" fontId="0" fillId="0" borderId="5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4" fontId="10" fillId="0" borderId="0" xfId="0" applyNumberFormat="1" applyFont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vertical="center"/>
    </xf>
    <xf numFmtId="180" fontId="9" fillId="0" borderId="0" xfId="0" applyNumberFormat="1" applyFont="1" applyAlignment="1">
      <alignment vertical="center"/>
    </xf>
    <xf numFmtId="180" fontId="9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Border="1"/>
    <xf numFmtId="179" fontId="0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180" fontId="0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/>
    <xf numFmtId="183" fontId="9" fillId="0" borderId="3" xfId="0" applyNumberFormat="1" applyFont="1" applyBorder="1" applyAlignment="1">
      <alignment horizontal="center" wrapText="1"/>
    </xf>
    <xf numFmtId="183" fontId="9" fillId="0" borderId="3" xfId="0" applyNumberFormat="1" applyFont="1" applyBorder="1" applyAlignment="1">
      <alignment horizontal="center" vertical="top" wrapText="1"/>
    </xf>
    <xf numFmtId="180" fontId="9" fillId="0" borderId="0" xfId="0" applyNumberFormat="1" applyFont="1" applyBorder="1" applyAlignment="1">
      <alignment horizontal="center" vertical="center" wrapText="1"/>
    </xf>
    <xf numFmtId="0" fontId="0" fillId="0" borderId="10" xfId="0" applyFont="1" applyBorder="1" applyAlignment="1"/>
    <xf numFmtId="0" fontId="0" fillId="0" borderId="6" xfId="0" applyFont="1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wrapText="1" inden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差_B00k1" xfId="1"/>
    <cellStyle name="常规" xfId="0" builtinId="0"/>
    <cellStyle name="好_B00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'1A'!$H$9:$H$20</c:f>
              <c:numCache>
                <c:formatCode>0.00000_);[Red]\(0.00000\)</c:formatCode>
                <c:ptCount val="12"/>
                <c:pt idx="0">
                  <c:v>0.15333333333333299</c:v>
                </c:pt>
                <c:pt idx="1">
                  <c:v>0.153</c:v>
                </c:pt>
                <c:pt idx="2">
                  <c:v>0.15366666666666701</c:v>
                </c:pt>
                <c:pt idx="3">
                  <c:v>0.15233333333333299</c:v>
                </c:pt>
                <c:pt idx="4">
                  <c:v>0.153</c:v>
                </c:pt>
                <c:pt idx="5">
                  <c:v>0.15333333333333299</c:v>
                </c:pt>
                <c:pt idx="6">
                  <c:v>0.15333333333333299</c:v>
                </c:pt>
                <c:pt idx="7">
                  <c:v>0.15266666666666701</c:v>
                </c:pt>
                <c:pt idx="8">
                  <c:v>0.15266666666666701</c:v>
                </c:pt>
                <c:pt idx="9">
                  <c:v>0.15333333333333299</c:v>
                </c:pt>
                <c:pt idx="10">
                  <c:v>0.15266666666666701</c:v>
                </c:pt>
                <c:pt idx="11">
                  <c:v>0.15233333333333299</c:v>
                </c:pt>
              </c:numCache>
            </c:numRef>
          </c:val>
        </c:ser>
        <c:dLbls/>
        <c:marker val="1"/>
        <c:axId val="227055872"/>
        <c:axId val="227078144"/>
      </c:lineChart>
      <c:catAx>
        <c:axId val="227055872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7078144"/>
        <c:crosses val="autoZero"/>
        <c:lblAlgn val="ctr"/>
        <c:lblOffset val="100"/>
      </c:catAx>
      <c:valAx>
        <c:axId val="227078144"/>
        <c:scaling>
          <c:orientation val="minMax"/>
          <c:max val="0.15600000000000003"/>
          <c:min val="0.15100000000000002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_);[Red]\(0.00000\)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705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'1A'!$I$9:$I$20</c:f>
              <c:numCache>
                <c:formatCode>0.00000_);[Red]\(0.00000\)</c:formatCode>
                <c:ptCount val="12"/>
                <c:pt idx="0">
                  <c:v>1E-3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1E-3</c:v>
                </c:pt>
                <c:pt idx="4">
                  <c:v>2E-3</c:v>
                </c:pt>
                <c:pt idx="5">
                  <c:v>2E-3</c:v>
                </c:pt>
                <c:pt idx="6">
                  <c:v>1E-3</c:v>
                </c:pt>
                <c:pt idx="7">
                  <c:v>1E-3</c:v>
                </c:pt>
                <c:pt idx="8">
                  <c:v>2E-3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</c:numCache>
            </c:numRef>
          </c:val>
        </c:ser>
        <c:dLbls/>
        <c:marker val="1"/>
        <c:axId val="226810496"/>
        <c:axId val="228196736"/>
      </c:lineChart>
      <c:catAx>
        <c:axId val="226810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8196736"/>
        <c:crosses val="autoZero"/>
        <c:auto val="1"/>
        <c:lblAlgn val="ctr"/>
        <c:lblOffset val="100"/>
      </c:catAx>
      <c:valAx>
        <c:axId val="228196736"/>
        <c:scaling>
          <c:orientation val="minMax"/>
          <c:max val="5.000000000000001E-3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_);[Red]\(0.00000\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81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28</xdr:row>
      <xdr:rowOff>47625</xdr:rowOff>
    </xdr:from>
    <xdr:to>
      <xdr:col>5</xdr:col>
      <xdr:colOff>561975</xdr:colOff>
      <xdr:row>28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733925" y="84543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35</xdr:row>
      <xdr:rowOff>47625</xdr:rowOff>
    </xdr:from>
    <xdr:to>
      <xdr:col>2</xdr:col>
      <xdr:colOff>390525</xdr:colOff>
      <xdr:row>35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095500" y="111906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298450</xdr:colOff>
      <xdr:row>40</xdr:row>
      <xdr:rowOff>152400</xdr:rowOff>
    </xdr:from>
    <xdr:to>
      <xdr:col>7</xdr:col>
      <xdr:colOff>457200</xdr:colOff>
      <xdr:row>40</xdr:row>
      <xdr:rowOff>520700</xdr:rowOff>
    </xdr:to>
    <xdr:pic>
      <xdr:nvPicPr>
        <xdr:cNvPr id="4" name="图片 3" descr="沈冬冬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1950" y="13569950"/>
          <a:ext cx="869950" cy="36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0</xdr:rowOff>
    </xdr:from>
    <xdr:to>
      <xdr:col>12</xdr:col>
      <xdr:colOff>380999</xdr:colOff>
      <xdr:row>15</xdr:row>
      <xdr:rowOff>152400</xdr:rowOff>
    </xdr:to>
    <xdr:graphicFrame macro="">
      <xdr:nvGraphicFramePr>
        <xdr:cNvPr id="16" name="图表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6</xdr:row>
      <xdr:rowOff>85725</xdr:rowOff>
    </xdr:from>
    <xdr:to>
      <xdr:col>12</xdr:col>
      <xdr:colOff>219075</xdr:colOff>
      <xdr:row>6</xdr:row>
      <xdr:rowOff>85725</xdr:rowOff>
    </xdr:to>
    <xdr:cxnSp macro="">
      <xdr:nvCxnSpPr>
        <xdr:cNvPr id="5" name="直接连接符 4"/>
        <xdr:cNvCxnSpPr/>
      </xdr:nvCxnSpPr>
      <xdr:spPr>
        <a:xfrm>
          <a:off x="723900" y="1676400"/>
          <a:ext cx="751522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13</xdr:row>
      <xdr:rowOff>142875</xdr:rowOff>
    </xdr:from>
    <xdr:to>
      <xdr:col>12</xdr:col>
      <xdr:colOff>161925</xdr:colOff>
      <xdr:row>13</xdr:row>
      <xdr:rowOff>142875</xdr:rowOff>
    </xdr:to>
    <xdr:cxnSp macro="">
      <xdr:nvCxnSpPr>
        <xdr:cNvPr id="19" name="直接连接符 18"/>
        <xdr:cNvCxnSpPr/>
      </xdr:nvCxnSpPr>
      <xdr:spPr>
        <a:xfrm>
          <a:off x="666750" y="3000375"/>
          <a:ext cx="751522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10</xdr:row>
      <xdr:rowOff>19050</xdr:rowOff>
    </xdr:from>
    <xdr:to>
      <xdr:col>12</xdr:col>
      <xdr:colOff>152400</xdr:colOff>
      <xdr:row>10</xdr:row>
      <xdr:rowOff>19050</xdr:rowOff>
    </xdr:to>
    <xdr:cxnSp macro="">
      <xdr:nvCxnSpPr>
        <xdr:cNvPr id="20" name="直接连接符 19"/>
        <xdr:cNvCxnSpPr/>
      </xdr:nvCxnSpPr>
      <xdr:spPr>
        <a:xfrm>
          <a:off x="657225" y="2333625"/>
          <a:ext cx="7515225" cy="0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17</xdr:row>
      <xdr:rowOff>104775</xdr:rowOff>
    </xdr:from>
    <xdr:to>
      <xdr:col>12</xdr:col>
      <xdr:colOff>400050</xdr:colOff>
      <xdr:row>30</xdr:row>
      <xdr:rowOff>104775</xdr:rowOff>
    </xdr:to>
    <xdr:graphicFrame macro="">
      <xdr:nvGraphicFramePr>
        <xdr:cNvPr id="21" name="图表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28</xdr:row>
      <xdr:rowOff>171450</xdr:rowOff>
    </xdr:from>
    <xdr:to>
      <xdr:col>12</xdr:col>
      <xdr:colOff>257175</xdr:colOff>
      <xdr:row>28</xdr:row>
      <xdr:rowOff>171450</xdr:rowOff>
    </xdr:to>
    <xdr:cxnSp macro="">
      <xdr:nvCxnSpPr>
        <xdr:cNvPr id="22" name="直接连接符 21"/>
        <xdr:cNvCxnSpPr/>
      </xdr:nvCxnSpPr>
      <xdr:spPr>
        <a:xfrm>
          <a:off x="762000" y="5924550"/>
          <a:ext cx="751522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638175</xdr:colOff>
      <xdr:row>19</xdr:row>
      <xdr:rowOff>152400</xdr:rowOff>
    </xdr:from>
    <xdr:to>
      <xdr:col>12</xdr:col>
      <xdr:colOff>133350</xdr:colOff>
      <xdr:row>19</xdr:row>
      <xdr:rowOff>152400</xdr:rowOff>
    </xdr:to>
    <xdr:cxnSp macro="">
      <xdr:nvCxnSpPr>
        <xdr:cNvPr id="23" name="直接连接符 22"/>
        <xdr:cNvCxnSpPr/>
      </xdr:nvCxnSpPr>
      <xdr:spPr>
        <a:xfrm>
          <a:off x="638175" y="4276725"/>
          <a:ext cx="751522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25</xdr:row>
      <xdr:rowOff>104775</xdr:rowOff>
    </xdr:from>
    <xdr:to>
      <xdr:col>12</xdr:col>
      <xdr:colOff>190500</xdr:colOff>
      <xdr:row>25</xdr:row>
      <xdr:rowOff>104775</xdr:rowOff>
    </xdr:to>
    <xdr:cxnSp macro="">
      <xdr:nvCxnSpPr>
        <xdr:cNvPr id="24" name="直接连接符 23"/>
        <xdr:cNvCxnSpPr/>
      </xdr:nvCxnSpPr>
      <xdr:spPr>
        <a:xfrm>
          <a:off x="695325" y="5314950"/>
          <a:ext cx="7515225" cy="0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596900</xdr:colOff>
      <xdr:row>0</xdr:row>
      <xdr:rowOff>342900</xdr:rowOff>
    </xdr:from>
    <xdr:to>
      <xdr:col>12</xdr:col>
      <xdr:colOff>304800</xdr:colOff>
      <xdr:row>1</xdr:row>
      <xdr:rowOff>361950</xdr:rowOff>
    </xdr:to>
    <xdr:pic>
      <xdr:nvPicPr>
        <xdr:cNvPr id="10" name="图片 9" descr="沈冬冬.jpg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4900" y="342900"/>
          <a:ext cx="869950" cy="36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IV65536"/>
  <sheetViews>
    <sheetView tabSelected="1" view="pageBreakPreview" workbookViewId="0">
      <selection activeCell="A40" sqref="A40:I40"/>
    </sheetView>
  </sheetViews>
  <sheetFormatPr defaultColWidth="9" defaultRowHeight="15"/>
  <cols>
    <col min="1" max="1" width="10" style="1" customWidth="1"/>
    <col min="2" max="2" width="16.5" style="1" customWidth="1"/>
    <col min="3" max="4" width="9.33203125" style="1" customWidth="1"/>
    <col min="5" max="5" width="13" style="1" customWidth="1"/>
    <col min="6" max="7" width="9.33203125" style="1" customWidth="1"/>
    <col min="8" max="9" width="15.58203125" style="1" customWidth="1"/>
    <col min="10" max="16384" width="9" style="1"/>
  </cols>
  <sheetData>
    <row r="1" spans="1:12" ht="21.7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2" ht="24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</row>
    <row r="3" spans="1:12" ht="33" customHeight="1">
      <c r="A3" s="60" t="s">
        <v>2</v>
      </c>
      <c r="B3" s="60"/>
      <c r="C3" s="60"/>
      <c r="D3" s="60"/>
      <c r="E3" s="60"/>
      <c r="F3" s="13"/>
      <c r="G3" s="13"/>
      <c r="H3" s="13"/>
      <c r="I3" s="13"/>
    </row>
    <row r="4" spans="1:12" ht="33" customHeight="1">
      <c r="A4" s="61" t="s">
        <v>3</v>
      </c>
      <c r="B4" s="61"/>
      <c r="C4" s="61"/>
      <c r="D4" s="61"/>
      <c r="E4" s="61"/>
      <c r="F4" s="61"/>
      <c r="G4" s="61"/>
      <c r="H4" s="61"/>
      <c r="I4" s="61"/>
    </row>
    <row r="5" spans="1:12" ht="33" customHeight="1">
      <c r="A5" s="62" t="s">
        <v>4</v>
      </c>
      <c r="B5" s="61"/>
      <c r="C5" s="61"/>
      <c r="D5" s="61"/>
      <c r="E5" s="61"/>
      <c r="F5" s="61"/>
      <c r="G5" s="61"/>
      <c r="H5" s="61"/>
      <c r="I5" s="61"/>
      <c r="J5" s="1" t="s">
        <v>5</v>
      </c>
    </row>
    <row r="6" spans="1:12" ht="33" customHeight="1">
      <c r="A6" s="14" t="s">
        <v>6</v>
      </c>
      <c r="B6" s="15"/>
      <c r="C6" s="15"/>
      <c r="D6" s="15"/>
      <c r="E6" s="63" t="s">
        <v>7</v>
      </c>
      <c r="F6" s="63"/>
      <c r="G6" s="15"/>
      <c r="H6" s="13"/>
      <c r="I6" s="13"/>
      <c r="L6" s="51"/>
    </row>
    <row r="7" spans="1:12" ht="23.25" customHeight="1">
      <c r="A7" s="77" t="s">
        <v>8</v>
      </c>
      <c r="B7" s="16" t="s">
        <v>9</v>
      </c>
      <c r="C7" s="64" t="s">
        <v>10</v>
      </c>
      <c r="D7" s="65"/>
      <c r="E7" s="65"/>
      <c r="F7" s="65"/>
      <c r="G7" s="66"/>
      <c r="H7" s="79"/>
      <c r="I7" s="81" t="s">
        <v>11</v>
      </c>
    </row>
    <row r="8" spans="1:12" ht="22" customHeight="1">
      <c r="A8" s="78"/>
      <c r="B8" s="16" t="s">
        <v>12</v>
      </c>
      <c r="C8" s="17" t="s">
        <v>13</v>
      </c>
      <c r="D8" s="17" t="s">
        <v>14</v>
      </c>
      <c r="E8" s="17" t="s">
        <v>15</v>
      </c>
      <c r="F8" s="17" t="s">
        <v>16</v>
      </c>
      <c r="G8" s="17" t="s">
        <v>17</v>
      </c>
      <c r="H8" s="80"/>
      <c r="I8" s="82"/>
    </row>
    <row r="9" spans="1:12" s="3" customFormat="1" ht="22" customHeight="1">
      <c r="A9" s="18">
        <v>1</v>
      </c>
      <c r="B9" s="19">
        <v>44274</v>
      </c>
      <c r="C9" s="20">
        <v>0.153</v>
      </c>
      <c r="D9" s="20">
        <v>0.153</v>
      </c>
      <c r="E9" s="20">
        <v>0.154</v>
      </c>
      <c r="F9" s="21"/>
      <c r="G9" s="20"/>
      <c r="H9" s="22">
        <f>SUM(C9:E9)/3</f>
        <v>0.15333333333333299</v>
      </c>
      <c r="I9" s="22">
        <f>MAX(C9:E9)-MIN(C9:E9)</f>
        <v>1E-3</v>
      </c>
    </row>
    <row r="10" spans="1:12" s="3" customFormat="1" ht="22" customHeight="1">
      <c r="A10" s="18">
        <v>2</v>
      </c>
      <c r="B10" s="19">
        <v>44281</v>
      </c>
      <c r="C10" s="20">
        <v>0.152</v>
      </c>
      <c r="D10" s="20">
        <v>0.152</v>
      </c>
      <c r="E10" s="20">
        <v>0.155</v>
      </c>
      <c r="F10" s="21"/>
      <c r="G10" s="20"/>
      <c r="H10" s="22">
        <f t="shared" ref="H10:H20" si="0">SUM(C10:E10)/3</f>
        <v>0.153</v>
      </c>
      <c r="I10" s="22">
        <f t="shared" ref="I10:I20" si="1">MAX(C10:E10)-MIN(C10:E10)</f>
        <v>3.0000000000000001E-3</v>
      </c>
    </row>
    <row r="11" spans="1:12" s="3" customFormat="1" ht="22" customHeight="1">
      <c r="A11" s="18">
        <v>3</v>
      </c>
      <c r="B11" s="19">
        <v>44288</v>
      </c>
      <c r="C11" s="20">
        <v>0.154</v>
      </c>
      <c r="D11" s="20">
        <v>0.155</v>
      </c>
      <c r="E11" s="20">
        <v>0.152</v>
      </c>
      <c r="F11" s="21"/>
      <c r="G11" s="20"/>
      <c r="H11" s="22">
        <f t="shared" si="0"/>
        <v>0.15366666666666701</v>
      </c>
      <c r="I11" s="22">
        <f t="shared" si="1"/>
        <v>3.0000000000000001E-3</v>
      </c>
    </row>
    <row r="12" spans="1:12" s="3" customFormat="1" ht="22" customHeight="1">
      <c r="A12" s="18">
        <v>4</v>
      </c>
      <c r="B12" s="19">
        <v>44295</v>
      </c>
      <c r="C12" s="23">
        <v>0.152</v>
      </c>
      <c r="D12" s="23">
        <v>0.152</v>
      </c>
      <c r="E12" s="23">
        <v>0.153</v>
      </c>
      <c r="F12" s="20"/>
      <c r="G12" s="20"/>
      <c r="H12" s="22">
        <f t="shared" si="0"/>
        <v>0.15233333333333299</v>
      </c>
      <c r="I12" s="22">
        <f t="shared" si="1"/>
        <v>1E-3</v>
      </c>
    </row>
    <row r="13" spans="1:12" s="3" customFormat="1" ht="22" customHeight="1">
      <c r="A13" s="18">
        <v>5</v>
      </c>
      <c r="B13" s="19">
        <v>44302</v>
      </c>
      <c r="C13" s="20">
        <v>0.154</v>
      </c>
      <c r="D13" s="20">
        <v>0.152</v>
      </c>
      <c r="E13" s="20">
        <v>0.153</v>
      </c>
      <c r="F13" s="20"/>
      <c r="G13" s="20"/>
      <c r="H13" s="22">
        <f t="shared" si="0"/>
        <v>0.153</v>
      </c>
      <c r="I13" s="22">
        <f t="shared" si="1"/>
        <v>2E-3</v>
      </c>
      <c r="K13" s="27"/>
    </row>
    <row r="14" spans="1:12" s="3" customFormat="1" ht="22" customHeight="1">
      <c r="A14" s="18">
        <v>6</v>
      </c>
      <c r="B14" s="19">
        <v>44309</v>
      </c>
      <c r="C14" s="20">
        <v>0.152</v>
      </c>
      <c r="D14" s="20">
        <v>0.154</v>
      </c>
      <c r="E14" s="20">
        <v>0.154</v>
      </c>
      <c r="F14" s="20"/>
      <c r="G14" s="20"/>
      <c r="H14" s="22">
        <f t="shared" si="0"/>
        <v>0.15333333333333299</v>
      </c>
      <c r="I14" s="22">
        <f t="shared" si="1"/>
        <v>2E-3</v>
      </c>
    </row>
    <row r="15" spans="1:12" s="3" customFormat="1" ht="22" customHeight="1">
      <c r="A15" s="18">
        <v>7</v>
      </c>
      <c r="B15" s="19">
        <v>44316</v>
      </c>
      <c r="C15" s="20">
        <v>0.153</v>
      </c>
      <c r="D15" s="20">
        <v>0.153</v>
      </c>
      <c r="E15" s="20">
        <v>0.154</v>
      </c>
      <c r="F15" s="20"/>
      <c r="G15" s="20"/>
      <c r="H15" s="22">
        <f t="shared" si="0"/>
        <v>0.15333333333333299</v>
      </c>
      <c r="I15" s="22">
        <f t="shared" si="1"/>
        <v>1E-3</v>
      </c>
    </row>
    <row r="16" spans="1:12" s="3" customFormat="1" ht="22" customHeight="1">
      <c r="A16" s="18">
        <v>8</v>
      </c>
      <c r="B16" s="19">
        <v>44323</v>
      </c>
      <c r="C16" s="20">
        <v>0.152</v>
      </c>
      <c r="D16" s="20">
        <v>0.153</v>
      </c>
      <c r="E16" s="20">
        <v>0.153</v>
      </c>
      <c r="F16" s="20"/>
      <c r="G16" s="20"/>
      <c r="H16" s="22">
        <f t="shared" si="0"/>
        <v>0.15266666666666701</v>
      </c>
      <c r="I16" s="22">
        <f t="shared" si="1"/>
        <v>1E-3</v>
      </c>
    </row>
    <row r="17" spans="1:11" s="3" customFormat="1" ht="22" customHeight="1">
      <c r="A17" s="18">
        <v>9</v>
      </c>
      <c r="B17" s="19">
        <v>44330</v>
      </c>
      <c r="C17" s="20">
        <v>0.152</v>
      </c>
      <c r="D17" s="20">
        <v>0.152</v>
      </c>
      <c r="E17" s="20">
        <v>0.154</v>
      </c>
      <c r="F17" s="20"/>
      <c r="G17" s="20"/>
      <c r="H17" s="22">
        <f t="shared" si="0"/>
        <v>0.15266666666666701</v>
      </c>
      <c r="I17" s="22">
        <f t="shared" si="1"/>
        <v>2E-3</v>
      </c>
    </row>
    <row r="18" spans="1:11" s="3" customFormat="1" ht="22" customHeight="1">
      <c r="A18" s="18">
        <v>10</v>
      </c>
      <c r="B18" s="19">
        <v>44337</v>
      </c>
      <c r="C18" s="20">
        <v>0.154</v>
      </c>
      <c r="D18" s="20">
        <v>0.153</v>
      </c>
      <c r="E18" s="20">
        <v>0.153</v>
      </c>
      <c r="F18" s="20"/>
      <c r="G18" s="20"/>
      <c r="H18" s="22">
        <f t="shared" si="0"/>
        <v>0.15333333333333299</v>
      </c>
      <c r="I18" s="22">
        <f t="shared" si="1"/>
        <v>1E-3</v>
      </c>
    </row>
    <row r="19" spans="1:11" s="3" customFormat="1" ht="22" customHeight="1">
      <c r="A19" s="18">
        <v>11</v>
      </c>
      <c r="B19" s="19">
        <v>44344</v>
      </c>
      <c r="C19" s="20">
        <v>0.152</v>
      </c>
      <c r="D19" s="20">
        <v>0.153</v>
      </c>
      <c r="E19" s="20">
        <v>0.153</v>
      </c>
      <c r="F19" s="20"/>
      <c r="G19" s="20"/>
      <c r="H19" s="22">
        <f t="shared" si="0"/>
        <v>0.15266666666666701</v>
      </c>
      <c r="I19" s="22">
        <f t="shared" si="1"/>
        <v>1E-3</v>
      </c>
    </row>
    <row r="20" spans="1:11" s="3" customFormat="1" ht="22" customHeight="1">
      <c r="A20" s="18">
        <v>12</v>
      </c>
      <c r="B20" s="19">
        <v>44351</v>
      </c>
      <c r="C20" s="20">
        <v>0.153</v>
      </c>
      <c r="D20" s="20">
        <v>0.152</v>
      </c>
      <c r="E20" s="20">
        <v>0.152</v>
      </c>
      <c r="F20" s="20"/>
      <c r="G20" s="20"/>
      <c r="H20" s="22">
        <f t="shared" si="0"/>
        <v>0.15233333333333299</v>
      </c>
      <c r="I20" s="22">
        <f t="shared" si="1"/>
        <v>1E-3</v>
      </c>
    </row>
    <row r="21" spans="1:11" s="3" customFormat="1" ht="22" customHeight="1">
      <c r="A21" s="24"/>
      <c r="B21" s="25"/>
      <c r="C21" s="26"/>
      <c r="D21" s="26"/>
      <c r="E21" s="26"/>
      <c r="F21" s="26"/>
      <c r="G21" s="26"/>
      <c r="H21" s="27"/>
      <c r="I21" s="27"/>
    </row>
    <row r="22" spans="1:11" s="3" customFormat="1" ht="22" customHeight="1">
      <c r="A22" s="24"/>
      <c r="B22" s="25"/>
      <c r="C22" s="26"/>
      <c r="D22" s="26"/>
      <c r="E22" s="26"/>
      <c r="F22" s="26"/>
      <c r="G22" s="26"/>
      <c r="H22" s="27"/>
      <c r="I22" s="27"/>
    </row>
    <row r="23" spans="1:11" s="3" customFormat="1" ht="22" customHeight="1">
      <c r="A23" s="24"/>
      <c r="B23" s="25"/>
      <c r="C23" s="26"/>
      <c r="D23" s="26"/>
      <c r="E23" s="26"/>
      <c r="F23" s="26"/>
      <c r="G23" s="26"/>
      <c r="H23" s="27"/>
      <c r="I23" s="27"/>
    </row>
    <row r="24" spans="1:11" s="3" customFormat="1" ht="22" customHeight="1">
      <c r="A24" s="24"/>
      <c r="B24" s="28"/>
      <c r="C24" s="24"/>
      <c r="D24" s="24"/>
      <c r="E24" s="24"/>
      <c r="F24" s="24"/>
      <c r="G24" s="24"/>
      <c r="H24" s="29"/>
      <c r="I24" s="52"/>
    </row>
    <row r="25" spans="1:11" s="3" customFormat="1" ht="22" customHeight="1">
      <c r="A25" s="24"/>
      <c r="B25" s="28"/>
      <c r="C25" s="24"/>
      <c r="D25" s="24"/>
      <c r="E25" s="24"/>
      <c r="F25" s="24"/>
      <c r="G25" s="24"/>
      <c r="H25" s="29"/>
      <c r="I25" s="53"/>
    </row>
    <row r="26" spans="1:11" s="3" customFormat="1" ht="22" customHeight="1">
      <c r="A26" s="24"/>
      <c r="B26" s="28"/>
      <c r="C26" s="24"/>
      <c r="D26" s="24"/>
      <c r="E26" s="24"/>
      <c r="F26" s="24"/>
      <c r="G26" s="24"/>
      <c r="H26" s="29"/>
      <c r="I26" s="52"/>
    </row>
    <row r="27" spans="1:11" s="3" customFormat="1" ht="22" customHeight="1">
      <c r="A27" s="24"/>
      <c r="B27" s="28"/>
      <c r="C27" s="24"/>
      <c r="D27" s="24"/>
      <c r="E27" s="24"/>
      <c r="F27" s="24"/>
      <c r="G27" s="24"/>
      <c r="H27" s="29"/>
      <c r="I27" s="52"/>
    </row>
    <row r="28" spans="1:11" s="3" customFormat="1" ht="22" customHeight="1">
      <c r="A28" s="24"/>
      <c r="B28" s="28"/>
      <c r="C28" s="24"/>
      <c r="D28" s="24"/>
      <c r="E28" s="24"/>
      <c r="F28" s="24"/>
      <c r="G28" s="24"/>
      <c r="H28" s="29"/>
      <c r="I28" s="53"/>
      <c r="K28" s="54"/>
    </row>
    <row r="29" spans="1:11" s="3" customFormat="1" ht="22" customHeight="1">
      <c r="A29" s="30"/>
      <c r="B29" s="27">
        <f>AVERAGE(H9:H20)</f>
        <v>0.15297222222222201</v>
      </c>
      <c r="C29" s="31"/>
      <c r="D29" s="31"/>
      <c r="E29" s="31"/>
      <c r="F29" s="32"/>
      <c r="G29" s="27">
        <f>AVERAGE(I9:I20)</f>
        <v>1.58333333333333E-3</v>
      </c>
      <c r="H29" s="33"/>
      <c r="I29" s="55"/>
    </row>
    <row r="30" spans="1:11" s="3" customFormat="1" ht="29.25" customHeight="1">
      <c r="A30" s="67" t="s">
        <v>18</v>
      </c>
      <c r="B30" s="68"/>
      <c r="C30" s="34" t="s">
        <v>19</v>
      </c>
      <c r="D30" s="35">
        <v>1.0229999999999999</v>
      </c>
      <c r="E30" s="34" t="s">
        <v>20</v>
      </c>
      <c r="F30" s="35">
        <v>2.5739999999999998</v>
      </c>
      <c r="G30" s="34" t="s">
        <v>21</v>
      </c>
      <c r="H30" s="35">
        <v>0</v>
      </c>
      <c r="I30" s="56"/>
    </row>
    <row r="31" spans="1:11" ht="37.5" customHeight="1">
      <c r="A31" s="36"/>
      <c r="B31" s="69" t="s">
        <v>22</v>
      </c>
      <c r="C31" s="70"/>
      <c r="D31" s="3"/>
      <c r="E31" s="3"/>
      <c r="F31" s="3"/>
      <c r="G31" s="3"/>
      <c r="H31" s="3"/>
      <c r="I31" s="3"/>
    </row>
    <row r="32" spans="1:11" ht="23.25" customHeight="1">
      <c r="A32" s="11" t="s">
        <v>23</v>
      </c>
      <c r="B32" s="37" t="s">
        <v>24</v>
      </c>
      <c r="C32" s="38"/>
      <c r="D32" s="39">
        <f>SUM(B29)</f>
        <v>0.15297222222222201</v>
      </c>
      <c r="E32" s="40"/>
      <c r="F32" s="3"/>
      <c r="G32" s="3"/>
      <c r="H32" s="3"/>
      <c r="I32" s="3"/>
    </row>
    <row r="33" spans="1:9" ht="36.75" customHeight="1">
      <c r="A33" s="11" t="s">
        <v>25</v>
      </c>
      <c r="B33" s="37" t="s">
        <v>26</v>
      </c>
      <c r="C33" s="38"/>
      <c r="D33" s="39">
        <f>B29+G29*D30</f>
        <v>0.15459197222222201</v>
      </c>
      <c r="E33" s="40"/>
      <c r="F33" s="41"/>
      <c r="G33" s="41"/>
      <c r="H33" s="71"/>
      <c r="I33" s="71"/>
    </row>
    <row r="34" spans="1:9" ht="27" customHeight="1">
      <c r="A34" s="11" t="s">
        <v>27</v>
      </c>
      <c r="B34" s="37" t="s">
        <v>28</v>
      </c>
      <c r="D34" s="39">
        <f>B29-G29*D30</f>
        <v>0.15135247222222201</v>
      </c>
      <c r="E34" s="40"/>
      <c r="F34" s="42"/>
      <c r="G34" s="42"/>
      <c r="H34" s="43"/>
      <c r="I34" s="54"/>
    </row>
    <row r="35" spans="1:9" ht="39.75" customHeight="1">
      <c r="A35" s="44" t="s">
        <v>11</v>
      </c>
      <c r="B35" s="45" t="s">
        <v>22</v>
      </c>
      <c r="D35" s="46"/>
      <c r="E35" s="3"/>
      <c r="F35" s="3"/>
      <c r="G35" s="3"/>
      <c r="H35" s="3"/>
      <c r="I35" s="3"/>
    </row>
    <row r="36" spans="1:9" ht="25.5" customHeight="1">
      <c r="A36" s="47" t="s">
        <v>29</v>
      </c>
      <c r="B36" s="48" t="s">
        <v>30</v>
      </c>
      <c r="D36" s="39">
        <f>SUM(G29)</f>
        <v>1.58333333333333E-3</v>
      </c>
      <c r="E36" s="40"/>
      <c r="F36" s="3"/>
      <c r="G36" s="3"/>
      <c r="H36" s="3"/>
      <c r="I36" s="3"/>
    </row>
    <row r="37" spans="1:9" ht="30.75" customHeight="1">
      <c r="A37" s="11" t="s">
        <v>25</v>
      </c>
      <c r="B37" s="37" t="s">
        <v>26</v>
      </c>
      <c r="D37" s="39">
        <f>SUM(F30*G29)</f>
        <v>4.0755000000000001E-3</v>
      </c>
      <c r="E37" s="40"/>
      <c r="F37" s="49"/>
      <c r="G37" s="3"/>
      <c r="H37" s="72"/>
      <c r="I37" s="72"/>
    </row>
    <row r="38" spans="1:9" ht="29.25" customHeight="1">
      <c r="A38" s="11" t="s">
        <v>27</v>
      </c>
      <c r="B38" s="37" t="s">
        <v>28</v>
      </c>
      <c r="D38" s="50" t="s">
        <v>31</v>
      </c>
      <c r="E38" s="40"/>
      <c r="F38" s="3"/>
      <c r="G38" s="3"/>
      <c r="H38" s="72"/>
      <c r="I38" s="72"/>
    </row>
    <row r="39" spans="1:9" ht="48" customHeight="1">
      <c r="A39" s="73" t="s">
        <v>32</v>
      </c>
      <c r="B39" s="74"/>
      <c r="C39" s="74"/>
      <c r="D39" s="74"/>
      <c r="E39" s="74"/>
      <c r="F39" s="74"/>
      <c r="G39" s="74"/>
      <c r="H39" s="74"/>
      <c r="I39" s="74"/>
    </row>
    <row r="40" spans="1:9" ht="46.5" customHeight="1">
      <c r="A40" s="75" t="s">
        <v>33</v>
      </c>
      <c r="B40" s="75"/>
      <c r="C40" s="75"/>
      <c r="D40" s="75"/>
      <c r="E40" s="75"/>
      <c r="F40" s="75"/>
      <c r="G40" s="75"/>
      <c r="H40" s="75"/>
      <c r="I40" s="75"/>
    </row>
    <row r="41" spans="1:9" ht="49.5" customHeight="1">
      <c r="B41" s="76" t="s">
        <v>34</v>
      </c>
      <c r="C41" s="76"/>
      <c r="D41" s="76"/>
      <c r="E41" s="76"/>
      <c r="F41" s="76"/>
      <c r="G41" s="76"/>
      <c r="H41" s="76"/>
      <c r="I41" s="76"/>
    </row>
    <row r="65536" spans="256:256">
      <c r="IV65536" s="1" t="str">
        <f>""</f>
        <v/>
      </c>
    </row>
  </sheetData>
  <mergeCells count="18">
    <mergeCell ref="H37:I37"/>
    <mergeCell ref="H38:I38"/>
    <mergeCell ref="A39:I39"/>
    <mergeCell ref="A40:I40"/>
    <mergeCell ref="B41:I41"/>
    <mergeCell ref="E6:F6"/>
    <mergeCell ref="C7:G7"/>
    <mergeCell ref="A30:B30"/>
    <mergeCell ref="B31:C31"/>
    <mergeCell ref="H33:I33"/>
    <mergeCell ref="A7:A8"/>
    <mergeCell ref="H7:H8"/>
    <mergeCell ref="I7:I8"/>
    <mergeCell ref="A1:I1"/>
    <mergeCell ref="A2:I2"/>
    <mergeCell ref="A3:E3"/>
    <mergeCell ref="A4:I4"/>
    <mergeCell ref="A5:I5"/>
  </mergeCells>
  <phoneticPr fontId="19" type="noConversion"/>
  <pageMargins left="0.90416666666666701" right="0.74791666666666701" top="0.98402777777777795" bottom="0.70763888888888904" header="0.51180555555555596" footer="0.51180555555555596"/>
  <pageSetup paperSize="9" scale="67" orientation="portrait" r:id="rId1"/>
  <headerFooter alignWithMargins="0"/>
  <rowBreaks count="1" manualBreakCount="1">
    <brk id="30" max="8" man="1"/>
  </rowBreaks>
  <drawing r:id="rId2"/>
  <legacyDrawing r:id="rId3"/>
  <oleObjects>
    <oleObject progId="Equation.3" shapeId="19457" r:id="rId4"/>
    <oleObject progId="Equation.3" shapeId="19458" r:id="rId5"/>
    <oleObject progId="Equation.3" shapeId="19460" r:id="rId6"/>
    <oleObject progId="Equation.3" shapeId="19461" r:id="rId7"/>
    <oleObject progId="Equation.3" shapeId="19462" r:id="rId8"/>
    <oleObject progId="Equation.3" shapeId="19464" r:id="rId9"/>
    <oleObject progId="Equation.3" shapeId="19466" r:id="rId10"/>
  </oleObject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19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</sheetPr>
  <dimension ref="A1:IV65536"/>
  <sheetViews>
    <sheetView view="pageBreakPreview" workbookViewId="0">
      <selection activeCell="K3" sqref="K3"/>
    </sheetView>
  </sheetViews>
  <sheetFormatPr defaultColWidth="9" defaultRowHeight="15"/>
  <cols>
    <col min="12" max="12" width="6.25" customWidth="1"/>
    <col min="13" max="13" width="11.08203125" customWidth="1"/>
    <col min="14" max="14" width="11.58203125" customWidth="1"/>
  </cols>
  <sheetData>
    <row r="1" spans="1:14" ht="27.75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s="1" customFormat="1" ht="33" customHeight="1">
      <c r="A2" s="84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s="1" customFormat="1" ht="21.75" customHeight="1">
      <c r="A3" s="2"/>
      <c r="B3" s="2"/>
      <c r="C3" s="2"/>
      <c r="D3" s="2"/>
      <c r="E3" s="86" t="s">
        <v>36</v>
      </c>
      <c r="F3" s="86"/>
      <c r="G3" s="86"/>
      <c r="H3" s="86"/>
      <c r="I3" s="2"/>
      <c r="J3" s="2"/>
      <c r="K3" s="2"/>
      <c r="L3" s="2"/>
      <c r="M3" s="2"/>
    </row>
    <row r="5" spans="1:14">
      <c r="M5" s="3"/>
    </row>
    <row r="7" spans="1:14">
      <c r="M7" s="1"/>
    </row>
    <row r="8" spans="1:14">
      <c r="M8" s="3" t="s">
        <v>37</v>
      </c>
      <c r="N8" s="4">
        <f>'1A'!D33</f>
        <v>0.15459197222222201</v>
      </c>
    </row>
    <row r="9" spans="1:14">
      <c r="N9" s="5"/>
    </row>
    <row r="10" spans="1:14">
      <c r="M10" s="6" t="s">
        <v>30</v>
      </c>
      <c r="N10" s="4">
        <f>'1A'!D32</f>
        <v>0.15297222222222201</v>
      </c>
    </row>
    <row r="11" spans="1:14">
      <c r="M11" s="7"/>
      <c r="N11" s="5"/>
    </row>
    <row r="12" spans="1:14">
      <c r="N12" s="5"/>
    </row>
    <row r="13" spans="1:14">
      <c r="M13" s="8" t="s">
        <v>28</v>
      </c>
      <c r="N13" s="4">
        <f>'1A'!D34</f>
        <v>0.15135247222222201</v>
      </c>
    </row>
    <row r="14" spans="1:14">
      <c r="M14" s="3"/>
      <c r="N14" s="5"/>
    </row>
    <row r="15" spans="1:14">
      <c r="N15" s="5"/>
    </row>
    <row r="16" spans="1:14">
      <c r="N16" s="5"/>
    </row>
    <row r="17" spans="5:14" ht="20.25" customHeight="1">
      <c r="E17" s="86" t="s">
        <v>38</v>
      </c>
      <c r="F17" s="87"/>
      <c r="G17" s="87"/>
      <c r="H17" s="87"/>
      <c r="I17" s="87"/>
      <c r="M17" s="1"/>
      <c r="N17" s="5"/>
    </row>
    <row r="18" spans="5:14" ht="22.5" customHeight="1">
      <c r="M18" s="1"/>
      <c r="N18" s="5"/>
    </row>
    <row r="19" spans="5:14">
      <c r="N19" s="5"/>
    </row>
    <row r="20" spans="5:14">
      <c r="N20" s="5"/>
    </row>
    <row r="21" spans="5:14">
      <c r="N21" s="5"/>
    </row>
    <row r="22" spans="5:14">
      <c r="M22" s="8" t="s">
        <v>26</v>
      </c>
      <c r="N22" s="4">
        <f>'1A'!D37</f>
        <v>4.0755000000000001E-3</v>
      </c>
    </row>
    <row r="23" spans="5:14">
      <c r="M23" s="9"/>
      <c r="N23" s="10"/>
    </row>
    <row r="24" spans="5:14">
      <c r="M24" s="9"/>
      <c r="N24" s="10"/>
    </row>
    <row r="25" spans="5:14">
      <c r="M25" s="11" t="s">
        <v>30</v>
      </c>
      <c r="N25" s="4">
        <f>'1A'!D36</f>
        <v>1.58333333333333E-3</v>
      </c>
    </row>
    <row r="26" spans="5:14">
      <c r="M26" s="12"/>
      <c r="N26" s="4"/>
    </row>
    <row r="27" spans="5:14">
      <c r="M27" s="12" t="s">
        <v>28</v>
      </c>
      <c r="N27" s="4" t="s">
        <v>31</v>
      </c>
    </row>
    <row r="65536" spans="256:256">
      <c r="IV65536" t="str">
        <f>""</f>
        <v/>
      </c>
    </row>
  </sheetData>
  <mergeCells count="4">
    <mergeCell ref="A1:M1"/>
    <mergeCell ref="A2:M2"/>
    <mergeCell ref="E3:H3"/>
    <mergeCell ref="E17:I17"/>
  </mergeCells>
  <phoneticPr fontId="19" type="noConversion"/>
  <pageMargins left="0.98402777777777795" right="0.47152777777777799" top="0.59027777777777801" bottom="0.43263888888888902" header="0.51180555555555596" footer="0.51180555555555596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1A</vt:lpstr>
      <vt:lpstr>1B</vt:lpstr>
      <vt:lpstr>'1A'!Print_Area</vt:lpstr>
      <vt:lpstr>'1B'!Print_Area</vt:lpstr>
      <vt:lpstr>'1A'!Print_Titles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2018-01-19T10:41:00Z</cp:lastPrinted>
  <dcterms:created xsi:type="dcterms:W3CDTF">1996-12-17T01:32:00Z</dcterms:created>
  <dcterms:modified xsi:type="dcterms:W3CDTF">2021-06-06T13:53:30Z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C1098E116CF64D53AC82D0C2CACE850F</vt:lpwstr>
  </property>
</Properties>
</file>