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<sst xmlns="http://schemas.openxmlformats.org/spreadsheetml/2006/main" count="57" uniqueCount="51">
  <si>
    <t>附录D</t>
  </si>
  <si>
    <t>曲柄销螺帽内径测量过程监视统计记录表</t>
  </si>
  <si>
    <t>测量过程名称：曲柄销螺帽内径测量</t>
  </si>
  <si>
    <r>
      <rPr>
        <sz val="12"/>
        <rFont val="宋体"/>
        <charset val="134"/>
      </rPr>
      <t>被测参数Φ79+0.2</t>
    </r>
    <r>
      <rPr>
        <sz val="12"/>
        <rFont val="Times New Roman"/>
        <charset val="134"/>
      </rPr>
      <t xml:space="preserve">mm         </t>
    </r>
    <r>
      <rPr>
        <sz val="12"/>
        <rFont val="宋体"/>
        <charset val="134"/>
      </rPr>
      <t>测量范围：（79</t>
    </r>
    <r>
      <rPr>
        <sz val="12"/>
        <rFont val="Times New Roman"/>
        <charset val="134"/>
      </rPr>
      <t>-79.2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mm       </t>
    </r>
    <r>
      <rPr>
        <sz val="12"/>
        <rFont val="宋体"/>
        <charset val="134"/>
      </rPr>
      <t>允差范围：+</t>
    </r>
    <r>
      <rPr>
        <sz val="12"/>
        <rFont val="Times New Roman"/>
        <charset val="134"/>
      </rPr>
      <t>0.2mm</t>
    </r>
  </si>
  <si>
    <t xml:space="preserve">测量仪器：游标卡尺      测量范围：（0～150）mm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</si>
  <si>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</si>
  <si>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</si>
  <si>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79.08mm的标准环规</t>
  </si>
  <si>
    <t>序号</t>
  </si>
  <si>
    <t>核查</t>
  </si>
  <si>
    <t>观察记录（HBS）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</si>
  <si>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</si>
  <si>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</si>
  <si>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</si>
  <si>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</si>
  <si>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</si>
  <si>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</si>
  <si>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</si>
  <si>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2021.1.3</t>
  </si>
  <si>
    <t>2021.1.14</t>
  </si>
  <si>
    <t>2021.1.21</t>
  </si>
  <si>
    <t>2021.3.14</t>
  </si>
  <si>
    <t>2021.3.23</t>
  </si>
  <si>
    <t>2021.4.3</t>
  </si>
  <si>
    <t>2021.4.13</t>
  </si>
  <si>
    <t>2021.4.24</t>
  </si>
  <si>
    <t>2021.5.6</t>
  </si>
  <si>
    <t>2021.5.12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</si>
  <si>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</si>
  <si>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</si>
  <si>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</si>
  <si>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</si>
  <si>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</si>
  <si>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</si>
  <si>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</si>
  <si>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</si>
  <si>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</si>
  <si>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</si>
  <si>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</si>
  <si>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</si>
  <si>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</si>
  <si>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</si>
  <si>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均值、极差控制图状态正常，盘根盒上球头内径的测量过程中未出现非正常变异，能满足生产工艺要求。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</si>
  <si>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张晶</t>
    </r>
    <r>
      <rPr>
        <sz val="12"/>
        <rFont val="Times New Roman"/>
        <charset val="134"/>
      </rPr>
      <t xml:space="preserve">                             2020.05.12</t>
    </r>
  </si>
  <si>
    <r>
      <rPr>
        <sz val="12"/>
        <rFont val="宋体"/>
        <charset val="134"/>
      </rPr>
      <t xml:space="preserve">  </t>
    </r>
    <r>
      <rPr>
        <b/>
        <sz val="18"/>
        <rFont val="宋体"/>
        <charset val="134"/>
      </rPr>
      <t xml:space="preserve">  附录E  曲柄销螺帽内径测量过程控制图</t>
    </r>
  </si>
  <si>
    <t>UCL=79.07</t>
  </si>
  <si>
    <t>CL=79.04</t>
  </si>
  <si>
    <t>LCL=79.02</t>
  </si>
  <si>
    <t>UCL=0.06</t>
  </si>
  <si>
    <t>CL=0.04</t>
  </si>
  <si>
    <t>LCL=0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</si>
</sst>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_ "/>
    <numFmt numFmtId="178" formatCode="0.00_ "/>
    <numFmt numFmtId="179" formatCode="0.0000_ "/>
  </numFmts>
  <fonts count="36"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12"/>
      <name val="宋体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5" borderId="13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21" borderId="17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2" fillId="23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Border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77" fontId="9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8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11" fillId="0" borderId="0" xfId="0" applyFont="1"/>
    <xf numFmtId="176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9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177" fontId="9" fillId="0" borderId="2" xfId="0" applyNumberFormat="1" applyFont="1" applyBorder="1" applyAlignment="1">
      <alignment horizontal="center" wrapText="1"/>
    </xf>
    <xf numFmtId="177" fontId="9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均值控制图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24872152487215"/>
          <c:y val="0.143543543543544"/>
          <c:w val="0.916820083682008"/>
          <c:h val="0.7506306306306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'1A'!$H$10:$H$19</c:f>
              <c:numCache>
                <c:formatCode>0.00_);[Red]\(0.00\)</c:formatCode>
                <c:ptCount val="10"/>
                <c:pt idx="0">
                  <c:v>79.06</c:v>
                </c:pt>
                <c:pt idx="1">
                  <c:v>79.048</c:v>
                </c:pt>
                <c:pt idx="2">
                  <c:v>79.04</c:v>
                </c:pt>
                <c:pt idx="3">
                  <c:v>79.034</c:v>
                </c:pt>
                <c:pt idx="4">
                  <c:v>79.042</c:v>
                </c:pt>
                <c:pt idx="5">
                  <c:v>79.04</c:v>
                </c:pt>
                <c:pt idx="6">
                  <c:v>79.042</c:v>
                </c:pt>
                <c:pt idx="7">
                  <c:v>79.042</c:v>
                </c:pt>
                <c:pt idx="8">
                  <c:v>79.042</c:v>
                </c:pt>
                <c:pt idx="9">
                  <c:v>79.034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9775872"/>
        <c:axId val="188573184"/>
      </c:lineChart>
      <c:catAx>
        <c:axId val="129775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8573184"/>
        <c:crosses val="autoZero"/>
        <c:auto val="1"/>
        <c:lblAlgn val="ctr"/>
        <c:lblOffset val="100"/>
        <c:noMultiLvlLbl val="0"/>
      </c:catAx>
      <c:valAx>
        <c:axId val="188573184"/>
        <c:scaling>
          <c:orientation val="minMax"/>
          <c:max val="79.09"/>
          <c:min val="79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9775872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'1A'!$I$10:$I$19</c:f>
              <c:numCache>
                <c:formatCode>0.00_ </c:formatCode>
                <c:ptCount val="10"/>
                <c:pt idx="0">
                  <c:v>0.039999999999992</c:v>
                </c:pt>
                <c:pt idx="1">
                  <c:v>0.019999999999996</c:v>
                </c:pt>
                <c:pt idx="2">
                  <c:v>0.0400000000000063</c:v>
                </c:pt>
                <c:pt idx="3">
                  <c:v>0.0499999999999972</c:v>
                </c:pt>
                <c:pt idx="4">
                  <c:v>0.02</c:v>
                </c:pt>
                <c:pt idx="5">
                  <c:v>0.0400000000000063</c:v>
                </c:pt>
                <c:pt idx="6">
                  <c:v>0.0499999999999972</c:v>
                </c:pt>
                <c:pt idx="7">
                  <c:v>0.0499999999999972</c:v>
                </c:pt>
                <c:pt idx="8">
                  <c:v>0.0499999999999972</c:v>
                </c:pt>
                <c:pt idx="9">
                  <c:v>0.0499999999999972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88601472"/>
        <c:axId val="188603008"/>
      </c:lineChart>
      <c:catAx>
        <c:axId val="188601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8603008"/>
        <c:crosses val="autoZero"/>
        <c:auto val="1"/>
        <c:lblAlgn val="ctr"/>
        <c:lblOffset val="100"/>
        <c:noMultiLvlLbl val="0"/>
      </c:catAx>
      <c:valAx>
        <c:axId val="1886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860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24275" y="68414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0" y="95777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7</xdr:row>
          <xdr:rowOff>85725</xdr:rowOff>
        </xdr:from>
        <xdr:to>
          <xdr:col>7</xdr:col>
          <xdr:colOff>447675</xdr:colOff>
          <xdr:row>8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38700" y="2124075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79386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28575</xdr:rowOff>
        </xdr:from>
        <xdr:to>
          <xdr:col>2</xdr:col>
          <xdr:colOff>390525</xdr:colOff>
          <xdr:row>28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79489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104775</xdr:rowOff>
        </xdr:from>
        <xdr:to>
          <xdr:col>3</xdr:col>
          <xdr:colOff>28575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9725" y="83204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47625</xdr:rowOff>
        </xdr:from>
        <xdr:to>
          <xdr:col>3</xdr:col>
          <xdr:colOff>28575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9725" y="872998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114300</xdr:rowOff>
        </xdr:from>
        <xdr:to>
          <xdr:col>2</xdr:col>
          <xdr:colOff>428625</xdr:colOff>
          <xdr:row>33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996823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95250</xdr:rowOff>
        </xdr:from>
        <xdr:to>
          <xdr:col>0</xdr:col>
          <xdr:colOff>685800</xdr:colOff>
          <xdr:row>26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53935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66675</xdr:rowOff>
        </xdr:from>
        <xdr:to>
          <xdr:col>2</xdr:col>
          <xdr:colOff>561975</xdr:colOff>
          <xdr:row>33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03111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228600</xdr:colOff>
      <xdr:row>36</xdr:row>
      <xdr:rowOff>127000</xdr:rowOff>
    </xdr:from>
    <xdr:to>
      <xdr:col>7</xdr:col>
      <xdr:colOff>471170</xdr:colOff>
      <xdr:row>36</xdr:row>
      <xdr:rowOff>626745</xdr:rowOff>
    </xdr:to>
    <xdr:pic>
      <xdr:nvPicPr>
        <xdr:cNvPr id="2" name="图片 75" descr="94ce54b7911ee87007ee7041e0fd958"/>
        <xdr:cNvPicPr>
          <a:picLocks noChangeAspect="1"/>
        </xdr:cNvPicPr>
      </xdr:nvPicPr>
      <xdr:blipFill>
        <a:blip r:embed="rId2">
          <a:biLevel thresh="50000"/>
        </a:blip>
        <a:stretch>
          <a:fillRect/>
        </a:stretch>
      </xdr:blipFill>
      <xdr:spPr>
        <a:xfrm>
          <a:off x="4257675" y="11943080"/>
          <a:ext cx="842645" cy="499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0</xdr:rowOff>
    </xdr:from>
    <xdr:to>
      <xdr:col>9</xdr:col>
      <xdr:colOff>9525</xdr:colOff>
      <xdr:row>18</xdr:row>
      <xdr:rowOff>104775</xdr:rowOff>
    </xdr:to>
    <xdr:graphicFrame>
      <xdr:nvGraphicFramePr>
        <xdr:cNvPr id="2" name="图表 1"/>
        <xdr:cNvGraphicFramePr/>
      </xdr:nvGraphicFramePr>
      <xdr:xfrm>
        <a:off x="9525" y="431165"/>
        <a:ext cx="6829425" cy="3248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7</xdr:row>
      <xdr:rowOff>76200</xdr:rowOff>
    </xdr:from>
    <xdr:to>
      <xdr:col>9</xdr:col>
      <xdr:colOff>19050</xdr:colOff>
      <xdr:row>7</xdr:row>
      <xdr:rowOff>85725</xdr:rowOff>
    </xdr:to>
    <xdr:cxnSp>
      <xdr:nvCxnSpPr>
        <xdr:cNvPr id="3" name="直接连接符 2"/>
        <xdr:cNvCxnSpPr/>
      </xdr:nvCxnSpPr>
      <xdr:spPr>
        <a:xfrm>
          <a:off x="485775" y="1459865"/>
          <a:ext cx="63627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12</xdr:row>
      <xdr:rowOff>38100</xdr:rowOff>
    </xdr:from>
    <xdr:to>
      <xdr:col>9</xdr:col>
      <xdr:colOff>9525</xdr:colOff>
      <xdr:row>12</xdr:row>
      <xdr:rowOff>38100</xdr:rowOff>
    </xdr:to>
    <xdr:cxnSp>
      <xdr:nvCxnSpPr>
        <xdr:cNvPr id="14" name="直接连接符 13"/>
        <xdr:cNvCxnSpPr/>
      </xdr:nvCxnSpPr>
      <xdr:spPr>
        <a:xfrm>
          <a:off x="419100" y="2406015"/>
          <a:ext cx="6419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13</xdr:row>
      <xdr:rowOff>142875</xdr:rowOff>
    </xdr:from>
    <xdr:to>
      <xdr:col>0</xdr:col>
      <xdr:colOff>400050</xdr:colOff>
      <xdr:row>13</xdr:row>
      <xdr:rowOff>142875</xdr:rowOff>
    </xdr:to>
    <xdr:cxnSp>
      <xdr:nvCxnSpPr>
        <xdr:cNvPr id="15" name="直接连接符 14"/>
        <xdr:cNvCxnSpPr/>
      </xdr:nvCxnSpPr>
      <xdr:spPr>
        <a:xfrm flipH="1">
          <a:off x="361950" y="2733040"/>
          <a:ext cx="38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15</xdr:row>
      <xdr:rowOff>47625</xdr:rowOff>
    </xdr:from>
    <xdr:to>
      <xdr:col>9</xdr:col>
      <xdr:colOff>0</xdr:colOff>
      <xdr:row>15</xdr:row>
      <xdr:rowOff>57150</xdr:rowOff>
    </xdr:to>
    <xdr:cxnSp>
      <xdr:nvCxnSpPr>
        <xdr:cNvPr id="16" name="直接连接符 15"/>
        <xdr:cNvCxnSpPr/>
      </xdr:nvCxnSpPr>
      <xdr:spPr>
        <a:xfrm flipV="1">
          <a:off x="409575" y="3018790"/>
          <a:ext cx="64198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0</xdr:rowOff>
    </xdr:from>
    <xdr:to>
      <xdr:col>9</xdr:col>
      <xdr:colOff>19050</xdr:colOff>
      <xdr:row>36</xdr:row>
      <xdr:rowOff>28575</xdr:rowOff>
    </xdr:to>
    <xdr:graphicFrame>
      <xdr:nvGraphicFramePr>
        <xdr:cNvPr id="17" name="图表 16"/>
        <xdr:cNvGraphicFramePr/>
      </xdr:nvGraphicFramePr>
      <xdr:xfrm>
        <a:off x="9525" y="3993515"/>
        <a:ext cx="6838950" cy="2981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0.04875</cdr:x>
      <cdr:y>0.17014</cdr:y>
    </cdr:from>
    <cdr:to>
      <cdr:x>1</cdr:x>
      <cdr:y>0.17361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333375" y="466725"/>
          <a:ext cx="65055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0.05153</cdr:x>
      <cdr:y>0.40972</cdr:y>
    </cdr:from>
    <cdr:to>
      <cdr:x>1</cdr:x>
      <cdr:y>0.41667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352425" y="1123950"/>
          <a:ext cx="6486525" cy="19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0.04178</cdr:x>
      <cdr:y>0.88542</cdr:y>
    </cdr:from>
    <cdr:to>
      <cdr:x>1</cdr:x>
      <cdr:y>0.88889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>
          <a:off x="285750" y="2428875"/>
          <a:ext cx="655320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7"/>
  <sheetViews>
    <sheetView tabSelected="1" topLeftCell="A8" workbookViewId="0">
      <selection activeCell="B37" sqref="B37:I37"/>
    </sheetView>
  </sheetViews>
  <sheetFormatPr defaultColWidth="9" defaultRowHeight="15"/>
  <cols>
    <col min="1" max="1" width="10" style="5" customWidth="1"/>
    <col min="2" max="2" width="10.25" style="5" customWidth="1"/>
    <col min="3" max="3" width="7.875" style="5" customWidth="1"/>
    <col min="4" max="4" width="9" style="5" customWidth="1"/>
    <col min="5" max="9" width="7.875" style="5" customWidth="1"/>
    <col min="10" max="16384" width="9" style="5"/>
  </cols>
  <sheetData>
    <row r="1" ht="21" spans="1:1">
      <c r="A1" s="6" t="s">
        <v>0</v>
      </c>
    </row>
    <row r="2" ht="21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ht="14.25" customHeight="1" spans="1:9">
      <c r="A3" s="7"/>
      <c r="B3" s="9"/>
      <c r="C3" s="9"/>
      <c r="D3" s="9"/>
      <c r="E3" s="9"/>
      <c r="F3" s="10"/>
      <c r="G3" s="11"/>
      <c r="H3" s="11"/>
      <c r="I3" s="9"/>
    </row>
    <row r="4" ht="24" customHeight="1" spans="1:9">
      <c r="A4" s="12" t="s">
        <v>2</v>
      </c>
      <c r="B4" s="12"/>
      <c r="C4" s="12"/>
      <c r="D4" s="12"/>
      <c r="E4" s="12"/>
      <c r="F4" s="13"/>
      <c r="G4" s="13"/>
      <c r="H4" s="13"/>
      <c r="I4" s="13"/>
    </row>
    <row r="5" ht="24" customHeight="1" spans="1:9">
      <c r="A5" s="12" t="s">
        <v>3</v>
      </c>
      <c r="B5" s="12"/>
      <c r="C5" s="12"/>
      <c r="D5" s="12"/>
      <c r="E5" s="12"/>
      <c r="F5" s="12"/>
      <c r="G5" s="12"/>
      <c r="H5" s="12"/>
      <c r="I5" s="12"/>
    </row>
    <row r="6" ht="24" customHeight="1" spans="1:9">
      <c r="A6" s="12" t="s">
        <v>4</v>
      </c>
      <c r="B6" s="12"/>
      <c r="C6" s="12"/>
      <c r="D6" s="12"/>
      <c r="E6" s="12"/>
      <c r="F6" s="12"/>
      <c r="G6" s="12"/>
      <c r="H6" s="12"/>
      <c r="I6" s="12"/>
    </row>
    <row r="7" ht="32.25" customHeight="1" spans="1:9">
      <c r="A7" s="14" t="s">
        <v>5</v>
      </c>
      <c r="B7" s="15"/>
      <c r="C7" s="15"/>
      <c r="D7" s="15" t="s">
        <v>6</v>
      </c>
      <c r="E7" s="15"/>
      <c r="F7" s="15" t="s">
        <v>7</v>
      </c>
      <c r="G7" s="15"/>
      <c r="H7" s="13"/>
      <c r="I7" s="13"/>
    </row>
    <row r="8" ht="23.25" customHeight="1" spans="1:9">
      <c r="A8" s="16" t="s">
        <v>8</v>
      </c>
      <c r="B8" s="17" t="s">
        <v>9</v>
      </c>
      <c r="C8" s="18" t="s">
        <v>10</v>
      </c>
      <c r="D8" s="17"/>
      <c r="E8" s="17"/>
      <c r="F8" s="17"/>
      <c r="G8" s="17"/>
      <c r="H8" s="19"/>
      <c r="I8" s="63" t="s">
        <v>11</v>
      </c>
    </row>
    <row r="9" ht="21.95" customHeight="1" spans="1:9">
      <c r="A9" s="20"/>
      <c r="B9" s="21" t="s">
        <v>12</v>
      </c>
      <c r="C9" s="22" t="s">
        <v>13</v>
      </c>
      <c r="D9" s="22" t="s">
        <v>14</v>
      </c>
      <c r="E9" s="22" t="s">
        <v>15</v>
      </c>
      <c r="F9" s="22" t="s">
        <v>16</v>
      </c>
      <c r="G9" s="22" t="s">
        <v>17</v>
      </c>
      <c r="H9" s="23"/>
      <c r="I9" s="64"/>
    </row>
    <row r="10" s="4" customFormat="1" ht="21.95" customHeight="1" spans="1:9">
      <c r="A10" s="24">
        <v>1</v>
      </c>
      <c r="B10" s="25" t="s">
        <v>18</v>
      </c>
      <c r="C10" s="26">
        <v>79.08</v>
      </c>
      <c r="D10" s="26">
        <v>79.08</v>
      </c>
      <c r="E10" s="26">
        <v>79.04</v>
      </c>
      <c r="F10" s="26">
        <v>79.06</v>
      </c>
      <c r="G10" s="26">
        <v>79.04</v>
      </c>
      <c r="H10" s="27">
        <f>SUM(C10:G10)/5</f>
        <v>79.06</v>
      </c>
      <c r="I10" s="65">
        <f>MAX(C10:G10)-MIN(C10:G10)</f>
        <v>0.039999999999992</v>
      </c>
    </row>
    <row r="11" s="4" customFormat="1" ht="21.95" customHeight="1" spans="1:9">
      <c r="A11" s="24">
        <v>2</v>
      </c>
      <c r="B11" s="25" t="s">
        <v>19</v>
      </c>
      <c r="C11" s="26">
        <v>79.04</v>
      </c>
      <c r="D11" s="26">
        <v>79.06</v>
      </c>
      <c r="E11" s="26">
        <v>79.04</v>
      </c>
      <c r="F11" s="26">
        <v>79.04</v>
      </c>
      <c r="G11" s="26">
        <v>79.06</v>
      </c>
      <c r="H11" s="27">
        <f t="shared" ref="H11:H19" si="0">SUM(C11:G11)/5</f>
        <v>79.048</v>
      </c>
      <c r="I11" s="65">
        <f t="shared" ref="I11:I19" si="1">MAX(C11:G11)-MIN(C11:G11)</f>
        <v>0.019999999999996</v>
      </c>
    </row>
    <row r="12" s="4" customFormat="1" ht="21.95" customHeight="1" spans="1:9">
      <c r="A12" s="24">
        <v>3</v>
      </c>
      <c r="B12" s="25" t="s">
        <v>20</v>
      </c>
      <c r="C12" s="26">
        <v>79.02</v>
      </c>
      <c r="D12" s="26">
        <v>79.06</v>
      </c>
      <c r="E12" s="26">
        <v>79.04</v>
      </c>
      <c r="F12" s="26">
        <v>79.04</v>
      </c>
      <c r="G12" s="26">
        <v>79.04</v>
      </c>
      <c r="H12" s="27">
        <f t="shared" si="0"/>
        <v>79.04</v>
      </c>
      <c r="I12" s="65">
        <f t="shared" si="1"/>
        <v>0.0400000000000063</v>
      </c>
    </row>
    <row r="13" s="4" customFormat="1" ht="21.95" customHeight="1" spans="1:15">
      <c r="A13" s="24">
        <v>4</v>
      </c>
      <c r="B13" s="25" t="s">
        <v>21</v>
      </c>
      <c r="C13" s="26">
        <v>79.02</v>
      </c>
      <c r="D13" s="26">
        <v>79.06</v>
      </c>
      <c r="E13" s="26">
        <v>79.04</v>
      </c>
      <c r="F13" s="26">
        <v>79.04</v>
      </c>
      <c r="G13" s="26">
        <v>79.01</v>
      </c>
      <c r="H13" s="27">
        <f t="shared" si="0"/>
        <v>79.034</v>
      </c>
      <c r="I13" s="65">
        <f t="shared" si="1"/>
        <v>0.0499999999999972</v>
      </c>
      <c r="O13" s="66"/>
    </row>
    <row r="14" s="4" customFormat="1" ht="21.95" customHeight="1" spans="1:15">
      <c r="A14" s="28">
        <v>5</v>
      </c>
      <c r="B14" s="25" t="s">
        <v>22</v>
      </c>
      <c r="C14" s="26">
        <v>79.06</v>
      </c>
      <c r="D14" s="26">
        <v>79.04</v>
      </c>
      <c r="E14" s="26">
        <v>79.04</v>
      </c>
      <c r="F14" s="26">
        <v>79.06</v>
      </c>
      <c r="G14" s="26">
        <v>79.01</v>
      </c>
      <c r="H14" s="27">
        <f t="shared" si="0"/>
        <v>79.042</v>
      </c>
      <c r="I14" s="65">
        <v>0.02</v>
      </c>
      <c r="O14" s="66"/>
    </row>
    <row r="15" s="4" customFormat="1" ht="21.95" customHeight="1" spans="1:15">
      <c r="A15" s="28">
        <v>6</v>
      </c>
      <c r="B15" s="25" t="s">
        <v>23</v>
      </c>
      <c r="C15" s="26">
        <v>79.02</v>
      </c>
      <c r="D15" s="26">
        <v>79.06</v>
      </c>
      <c r="E15" s="26">
        <v>79.04</v>
      </c>
      <c r="F15" s="26">
        <v>79.04</v>
      </c>
      <c r="G15" s="26">
        <v>79.04</v>
      </c>
      <c r="H15" s="27">
        <f t="shared" si="0"/>
        <v>79.04</v>
      </c>
      <c r="I15" s="65">
        <f t="shared" si="1"/>
        <v>0.0400000000000063</v>
      </c>
      <c r="O15" s="66"/>
    </row>
    <row r="16" s="4" customFormat="1" ht="21.95" customHeight="1" spans="1:15">
      <c r="A16" s="28">
        <v>7</v>
      </c>
      <c r="B16" s="25" t="s">
        <v>24</v>
      </c>
      <c r="C16" s="26">
        <v>79.06</v>
      </c>
      <c r="D16" s="26">
        <v>79.04</v>
      </c>
      <c r="E16" s="26">
        <v>79.06</v>
      </c>
      <c r="F16" s="26">
        <v>79.04</v>
      </c>
      <c r="G16" s="26">
        <v>79.01</v>
      </c>
      <c r="H16" s="27">
        <f t="shared" si="0"/>
        <v>79.042</v>
      </c>
      <c r="I16" s="65">
        <f t="shared" si="1"/>
        <v>0.0499999999999972</v>
      </c>
      <c r="O16" s="66"/>
    </row>
    <row r="17" s="4" customFormat="1" ht="21.95" customHeight="1" spans="1:15">
      <c r="A17" s="28">
        <v>8</v>
      </c>
      <c r="B17" s="25" t="s">
        <v>25</v>
      </c>
      <c r="C17" s="26">
        <v>79.06</v>
      </c>
      <c r="D17" s="26">
        <v>79.04</v>
      </c>
      <c r="E17" s="26">
        <v>79.04</v>
      </c>
      <c r="F17" s="26">
        <v>79.06</v>
      </c>
      <c r="G17" s="26">
        <v>79.01</v>
      </c>
      <c r="H17" s="27">
        <f t="shared" si="0"/>
        <v>79.042</v>
      </c>
      <c r="I17" s="65">
        <f t="shared" si="1"/>
        <v>0.0499999999999972</v>
      </c>
      <c r="O17" s="66"/>
    </row>
    <row r="18" s="4" customFormat="1" ht="21.95" customHeight="1" spans="1:15">
      <c r="A18" s="28">
        <v>9</v>
      </c>
      <c r="B18" s="25" t="s">
        <v>26</v>
      </c>
      <c r="C18" s="26">
        <v>79.06</v>
      </c>
      <c r="D18" s="26">
        <v>79.04</v>
      </c>
      <c r="E18" s="26">
        <v>79.06</v>
      </c>
      <c r="F18" s="26">
        <v>79.04</v>
      </c>
      <c r="G18" s="26">
        <v>79.01</v>
      </c>
      <c r="H18" s="27">
        <f t="shared" si="0"/>
        <v>79.042</v>
      </c>
      <c r="I18" s="65">
        <f t="shared" si="1"/>
        <v>0.0499999999999972</v>
      </c>
      <c r="O18" s="66"/>
    </row>
    <row r="19" s="4" customFormat="1" ht="21.95" customHeight="1" spans="1:15">
      <c r="A19" s="28">
        <v>10</v>
      </c>
      <c r="B19" s="25" t="s">
        <v>27</v>
      </c>
      <c r="C19" s="26">
        <v>79.02</v>
      </c>
      <c r="D19" s="26">
        <v>79.06</v>
      </c>
      <c r="E19" s="26">
        <v>79.04</v>
      </c>
      <c r="F19" s="26">
        <v>79.04</v>
      </c>
      <c r="G19" s="26">
        <v>79.01</v>
      </c>
      <c r="H19" s="27">
        <f t="shared" si="0"/>
        <v>79.034</v>
      </c>
      <c r="I19" s="65">
        <f t="shared" si="1"/>
        <v>0.0499999999999972</v>
      </c>
      <c r="O19" s="66"/>
    </row>
    <row r="20" s="4" customFormat="1" ht="21.95" customHeight="1" spans="1:9">
      <c r="A20" s="28"/>
      <c r="B20" s="29"/>
      <c r="C20" s="28"/>
      <c r="D20" s="28"/>
      <c r="E20" s="28"/>
      <c r="F20" s="28"/>
      <c r="G20" s="28"/>
      <c r="H20" s="30"/>
      <c r="I20" s="67"/>
    </row>
    <row r="21" s="4" customFormat="1" ht="21.95" customHeight="1" spans="1:9">
      <c r="A21" s="28"/>
      <c r="B21" s="29"/>
      <c r="C21" s="28"/>
      <c r="D21" s="28"/>
      <c r="E21" s="28"/>
      <c r="F21" s="28"/>
      <c r="G21" s="28"/>
      <c r="H21" s="30"/>
      <c r="I21" s="68"/>
    </row>
    <row r="22" s="4" customFormat="1" ht="21.95" customHeight="1" spans="1:9">
      <c r="A22" s="28"/>
      <c r="B22" s="29"/>
      <c r="C22" s="28"/>
      <c r="D22" s="28"/>
      <c r="E22" s="28"/>
      <c r="F22" s="28"/>
      <c r="G22" s="28"/>
      <c r="H22" s="30"/>
      <c r="I22" s="67"/>
    </row>
    <row r="23" s="4" customFormat="1" ht="21.95" customHeight="1" spans="1:9">
      <c r="A23" s="28"/>
      <c r="B23" s="29"/>
      <c r="C23" s="28"/>
      <c r="D23" s="28"/>
      <c r="E23" s="28"/>
      <c r="F23" s="28"/>
      <c r="G23" s="28"/>
      <c r="H23" s="30"/>
      <c r="I23" s="67"/>
    </row>
    <row r="24" s="4" customFormat="1" ht="21.95" customHeight="1" spans="1:9">
      <c r="A24" s="28"/>
      <c r="B24" s="29"/>
      <c r="C24" s="28"/>
      <c r="D24" s="28"/>
      <c r="E24" s="28"/>
      <c r="F24" s="28"/>
      <c r="G24" s="28"/>
      <c r="H24" s="30"/>
      <c r="I24" s="68"/>
    </row>
    <row r="25" s="4" customFormat="1" ht="21.95" customHeight="1" spans="1:9">
      <c r="A25" s="31"/>
      <c r="B25" s="32">
        <f>AVERAGE(H10:H19)</f>
        <v>79.0424</v>
      </c>
      <c r="C25" s="33"/>
      <c r="D25" s="33"/>
      <c r="E25" s="33"/>
      <c r="F25" s="34"/>
      <c r="G25" s="35">
        <f>AVERAGE(I10:I19)</f>
        <v>0.0409999999999986</v>
      </c>
      <c r="H25" s="36"/>
      <c r="I25" s="69"/>
    </row>
    <row r="26" s="4" customFormat="1" ht="29.25" customHeight="1" spans="1:9">
      <c r="A26" s="37" t="s">
        <v>28</v>
      </c>
      <c r="B26" s="38"/>
      <c r="C26" s="39" t="s">
        <v>29</v>
      </c>
      <c r="D26" s="40">
        <v>0.58</v>
      </c>
      <c r="E26" s="39" t="s">
        <v>30</v>
      </c>
      <c r="F26" s="40">
        <v>2.115</v>
      </c>
      <c r="G26" s="39" t="s">
        <v>31</v>
      </c>
      <c r="H26" s="40">
        <v>0</v>
      </c>
      <c r="I26" s="70"/>
    </row>
    <row r="27" ht="37.5" customHeight="1" spans="1:9">
      <c r="A27" s="41"/>
      <c r="B27" s="42" t="s">
        <v>32</v>
      </c>
      <c r="C27" s="43"/>
      <c r="D27" s="4"/>
      <c r="E27" s="4"/>
      <c r="F27" s="4"/>
      <c r="G27" s="4"/>
      <c r="H27" s="4"/>
      <c r="I27" s="4"/>
    </row>
    <row r="28" ht="23.25" customHeight="1" spans="1:9">
      <c r="A28" s="44" t="s">
        <v>33</v>
      </c>
      <c r="B28" s="45" t="s">
        <v>34</v>
      </c>
      <c r="C28" s="46"/>
      <c r="D28" s="47">
        <f>SUM(B25)</f>
        <v>79.0424</v>
      </c>
      <c r="E28" s="48"/>
      <c r="F28" s="4"/>
      <c r="G28" s="4"/>
      <c r="H28" s="4"/>
      <c r="I28" s="4"/>
    </row>
    <row r="29" ht="36.75" customHeight="1" spans="1:9">
      <c r="A29" s="44" t="s">
        <v>35</v>
      </c>
      <c r="B29" s="45" t="s">
        <v>36</v>
      </c>
      <c r="C29" s="46"/>
      <c r="D29" s="49">
        <f>SUM(D28+D26*G25)</f>
        <v>79.06618</v>
      </c>
      <c r="E29" s="48"/>
      <c r="F29" s="50"/>
      <c r="G29" s="50"/>
      <c r="H29" s="51"/>
      <c r="I29" s="51"/>
    </row>
    <row r="30" ht="27" customHeight="1" spans="1:9">
      <c r="A30" s="44" t="s">
        <v>37</v>
      </c>
      <c r="B30" s="45" t="s">
        <v>38</v>
      </c>
      <c r="D30" s="49">
        <f>SUM(B25-D26*G25)</f>
        <v>79.01862</v>
      </c>
      <c r="E30" s="48"/>
      <c r="F30" s="52"/>
      <c r="G30" s="52"/>
      <c r="H30" s="52"/>
      <c r="I30" s="4"/>
    </row>
    <row r="31" ht="39.75" customHeight="1" spans="1:9">
      <c r="A31" s="53" t="s">
        <v>11</v>
      </c>
      <c r="B31" s="54" t="s">
        <v>32</v>
      </c>
      <c r="D31" s="55"/>
      <c r="E31" s="4"/>
      <c r="F31" s="4"/>
      <c r="G31" s="4"/>
      <c r="H31" s="4"/>
      <c r="I31" s="4"/>
    </row>
    <row r="32" ht="25.5" customHeight="1" spans="1:9">
      <c r="A32" s="56" t="s">
        <v>39</v>
      </c>
      <c r="B32" s="57" t="s">
        <v>40</v>
      </c>
      <c r="D32" s="55">
        <f>SUM(G25)</f>
        <v>0.0409999999999986</v>
      </c>
      <c r="E32" s="48"/>
      <c r="F32" s="4"/>
      <c r="G32" s="4"/>
      <c r="H32" s="4"/>
      <c r="I32" s="4"/>
    </row>
    <row r="33" ht="30.75" customHeight="1" spans="1:9">
      <c r="A33" s="44" t="s">
        <v>35</v>
      </c>
      <c r="B33" s="45" t="s">
        <v>36</v>
      </c>
      <c r="D33" s="55">
        <v>0.06</v>
      </c>
      <c r="E33" s="48"/>
      <c r="F33" s="58"/>
      <c r="G33" s="4"/>
      <c r="H33" s="51"/>
      <c r="I33" s="51"/>
    </row>
    <row r="34" ht="29.25" customHeight="1" spans="1:9">
      <c r="A34" s="44" t="s">
        <v>37</v>
      </c>
      <c r="B34" s="45" t="s">
        <v>38</v>
      </c>
      <c r="D34" s="59">
        <f>SUM(H26*G25)</f>
        <v>0</v>
      </c>
      <c r="E34" s="48"/>
      <c r="F34" s="4"/>
      <c r="G34" s="4"/>
      <c r="H34" s="51"/>
      <c r="I34" s="51"/>
    </row>
    <row r="35" ht="48" customHeight="1" spans="1:9">
      <c r="A35" s="60" t="s">
        <v>41</v>
      </c>
      <c r="B35" s="59"/>
      <c r="C35" s="59"/>
      <c r="D35" s="59"/>
      <c r="E35" s="59"/>
      <c r="F35" s="59"/>
      <c r="G35" s="59"/>
      <c r="H35" s="59"/>
      <c r="I35" s="59"/>
    </row>
    <row r="36" ht="46.5" customHeight="1" spans="1:9">
      <c r="A36" s="61" t="s">
        <v>42</v>
      </c>
      <c r="B36" s="61"/>
      <c r="C36" s="61"/>
      <c r="D36" s="61"/>
      <c r="E36" s="61"/>
      <c r="F36" s="61"/>
      <c r="G36" s="61"/>
      <c r="H36" s="61"/>
      <c r="I36" s="61"/>
    </row>
    <row r="37" ht="49.5" customHeight="1" spans="2:9">
      <c r="B37" s="62" t="s">
        <v>43</v>
      </c>
      <c r="C37" s="62"/>
      <c r="D37" s="62"/>
      <c r="E37" s="62"/>
      <c r="F37" s="62"/>
      <c r="G37" s="62"/>
      <c r="H37" s="62"/>
      <c r="I37" s="62"/>
    </row>
  </sheetData>
  <mergeCells count="17">
    <mergeCell ref="A2:I2"/>
    <mergeCell ref="G3:H3"/>
    <mergeCell ref="A4:E4"/>
    <mergeCell ref="A5:I5"/>
    <mergeCell ref="A6:I6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7</xdr:row>
                <xdr:rowOff>85725</xdr:rowOff>
              </from>
              <to>
                <xdr:col>7</xdr:col>
                <xdr:colOff>447675</xdr:colOff>
                <xdr:row>8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27</xdr:row>
                <xdr:rowOff>28575</xdr:rowOff>
              </from>
              <to>
                <xdr:col>2</xdr:col>
                <xdr:colOff>390525</xdr:colOff>
                <xdr:row>28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28</xdr:row>
                <xdr:rowOff>104775</xdr:rowOff>
              </from>
              <to>
                <xdr:col>3</xdr:col>
                <xdr:colOff>28575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29</xdr:row>
                <xdr:rowOff>47625</xdr:rowOff>
              </from>
              <to>
                <xdr:col>3</xdr:col>
                <xdr:colOff>28575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114300</xdr:rowOff>
              </from>
              <to>
                <xdr:col>2</xdr:col>
                <xdr:colOff>428625</xdr:colOff>
                <xdr:row>33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95250</xdr:rowOff>
              </from>
              <to>
                <xdr:col>0</xdr:col>
                <xdr:colOff>685800</xdr:colOff>
                <xdr:row>26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33</xdr:row>
                <xdr:rowOff>66675</xdr:rowOff>
              </from>
              <to>
                <xdr:col>2</xdr:col>
                <xdr:colOff>561975</xdr:colOff>
                <xdr:row>33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15" workbookViewId="0">
      <selection activeCell="K22" sqref="K22"/>
    </sheetView>
  </sheetViews>
  <sheetFormatPr defaultColWidth="9" defaultRowHeight="15"/>
  <cols>
    <col min="9" max="9" width="17.625" customWidth="1"/>
    <col min="10" max="10" width="18.875" customWidth="1"/>
  </cols>
  <sheetData>
    <row r="1" ht="18.95" customHeight="1" spans="1:9">
      <c r="A1" s="1" t="s">
        <v>44</v>
      </c>
      <c r="B1" s="2"/>
      <c r="C1" s="2"/>
      <c r="D1" s="2"/>
      <c r="E1" s="2"/>
      <c r="F1" s="2"/>
      <c r="G1" s="2"/>
      <c r="H1" s="2"/>
      <c r="I1" s="2"/>
    </row>
    <row r="8" ht="17.5" spans="10:10">
      <c r="J8" s="3" t="s">
        <v>45</v>
      </c>
    </row>
    <row r="13" ht="17.5" spans="10:10">
      <c r="J13" s="3" t="s">
        <v>46</v>
      </c>
    </row>
    <row r="16" ht="17.5" spans="10:10">
      <c r="J16" s="3" t="s">
        <v>47</v>
      </c>
    </row>
    <row r="20" ht="9" customHeight="1"/>
    <row r="21" ht="9" customHeight="1"/>
    <row r="24" ht="17.5" spans="10:10">
      <c r="J24" s="3" t="s">
        <v>48</v>
      </c>
    </row>
    <row r="27" ht="17.5" spans="10:10">
      <c r="J27" s="3" t="s">
        <v>49</v>
      </c>
    </row>
    <row r="35" ht="17.5" spans="10:10">
      <c r="J35" s="3" t="s">
        <v>50</v>
      </c>
    </row>
  </sheetData>
  <mergeCells count="1">
    <mergeCell ref="A1:I1"/>
  </mergeCells>
  <pageMargins left="0.393055555555556" right="0.393055555555556" top="0.196527777777778" bottom="0.1965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2017-06-09T07:04:00Z</cp:lastPrinted>
  <dcterms:modified xsi:type="dcterms:W3CDTF">2021-05-22T05:45:01Z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36E5DE5411D44CDCA57DA6D3BF5EA200</vt:lpwstr>
  </property>
</Properties>
</file>