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425" windowHeight="9840"/>
  </bookViews>
  <sheets>
    <sheet name="测量过程监视2 (2020.04)" sheetId="8" r:id="rId1"/>
  </sheets>
  <definedNames>
    <definedName name="_xlnm.Print_Area" localSheetId="0">'测量过程监视2 (2020.04)'!$A$1:$AM$35</definedName>
  </definedNames>
  <calcPr calcId="124519"/>
</workbook>
</file>

<file path=xl/calcChain.xml><?xml version="1.0" encoding="utf-8"?>
<calcChain xmlns="http://schemas.openxmlformats.org/spreadsheetml/2006/main">
  <c r="G24" i="8"/>
  <c r="O8" s="1"/>
  <c r="H24"/>
  <c r="T8"/>
  <c r="U8"/>
  <c r="AB8"/>
  <c r="AD8"/>
  <c r="G25"/>
  <c r="P8" s="1"/>
  <c r="H25"/>
  <c r="G10"/>
  <c r="AA8" s="1"/>
  <c r="H10"/>
  <c r="G11"/>
  <c r="R8" s="1"/>
  <c r="H11"/>
  <c r="R14" s="1"/>
  <c r="G12"/>
  <c r="S8" s="1"/>
  <c r="H12"/>
  <c r="G13"/>
  <c r="H13"/>
  <c r="T14" s="1"/>
  <c r="G14"/>
  <c r="H14"/>
  <c r="U14" s="1"/>
  <c r="O14"/>
  <c r="P14"/>
  <c r="Q14"/>
  <c r="S14"/>
  <c r="W14"/>
  <c r="AA14"/>
  <c r="AC14"/>
  <c r="AD14"/>
  <c r="G15"/>
  <c r="V8" s="1"/>
  <c r="H15"/>
  <c r="V14" s="1"/>
  <c r="G16"/>
  <c r="W8" s="1"/>
  <c r="H16"/>
  <c r="G17"/>
  <c r="X8" s="1"/>
  <c r="H17"/>
  <c r="X14" s="1"/>
  <c r="G18"/>
  <c r="Y8" s="1"/>
  <c r="H18"/>
  <c r="Y14" s="1"/>
  <c r="G19"/>
  <c r="Z8" s="1"/>
  <c r="H19"/>
  <c r="Z14" s="1"/>
  <c r="G20"/>
  <c r="H20"/>
  <c r="G21"/>
  <c r="H21"/>
  <c r="AB14" s="1"/>
  <c r="G22"/>
  <c r="AC8" s="1"/>
  <c r="H22"/>
  <c r="G23"/>
  <c r="H23"/>
  <c r="L12" l="1"/>
  <c r="Q8"/>
  <c r="L10"/>
  <c r="L22" l="1"/>
  <c r="L20"/>
  <c r="L16"/>
  <c r="L14"/>
  <c r="T11" l="1"/>
  <c r="AB11"/>
  <c r="S11"/>
  <c r="AA11"/>
  <c r="R11"/>
  <c r="Z11"/>
  <c r="W11"/>
  <c r="Q11"/>
  <c r="Y11"/>
  <c r="O11"/>
  <c r="AC11"/>
  <c r="P11"/>
  <c r="X11"/>
  <c r="V11"/>
  <c r="AD11"/>
  <c r="U11"/>
  <c r="Q12"/>
  <c r="Y12"/>
  <c r="Z12"/>
  <c r="P12"/>
  <c r="X12"/>
  <c r="AB12"/>
  <c r="O12"/>
  <c r="W12"/>
  <c r="V12"/>
  <c r="AD12"/>
  <c r="U12"/>
  <c r="AC12"/>
  <c r="T12"/>
  <c r="S12"/>
  <c r="AA12"/>
  <c r="R12"/>
  <c r="U5"/>
  <c r="AC5"/>
  <c r="T5"/>
  <c r="AB5"/>
  <c r="P5"/>
  <c r="S5"/>
  <c r="AA5"/>
  <c r="X5"/>
  <c r="R5"/>
  <c r="Z5"/>
  <c r="Q5"/>
  <c r="Y5"/>
  <c r="O5"/>
  <c r="W5"/>
  <c r="V5"/>
  <c r="AD5"/>
  <c r="U6"/>
  <c r="AC6"/>
  <c r="L18"/>
  <c r="P6"/>
  <c r="T6"/>
  <c r="AB6"/>
  <c r="S6"/>
  <c r="AA6"/>
  <c r="R6"/>
  <c r="Z6"/>
  <c r="X6"/>
  <c r="Q6"/>
  <c r="Y6"/>
  <c r="O6"/>
  <c r="W6"/>
  <c r="V6"/>
  <c r="AD6"/>
  <c r="U7" l="1"/>
  <c r="AC7"/>
  <c r="T7"/>
  <c r="AB7"/>
  <c r="S7"/>
  <c r="AA7"/>
  <c r="R7"/>
  <c r="Z7"/>
  <c r="X7"/>
  <c r="Q7"/>
  <c r="Y7"/>
  <c r="P7"/>
  <c r="O7"/>
  <c r="W7"/>
  <c r="V7"/>
  <c r="AD7"/>
</calcChain>
</file>

<file path=xl/sharedStrings.xml><?xml version="1.0" encoding="utf-8"?>
<sst xmlns="http://schemas.openxmlformats.org/spreadsheetml/2006/main" count="47" uniqueCount="43">
  <si>
    <t>测量过程监视（均值—极差图）</t>
  </si>
  <si>
    <t>均值、极差数据图表</t>
  </si>
  <si>
    <t>计量器具名称：精密数字压力表</t>
  </si>
  <si>
    <t>均值</t>
  </si>
  <si>
    <r>
      <t>UCL</t>
    </r>
    <r>
      <rPr>
        <vertAlign val="subscript"/>
        <sz val="12"/>
        <rFont val="宋体"/>
        <family val="3"/>
        <charset val="134"/>
      </rPr>
      <t>X</t>
    </r>
  </si>
  <si>
    <t>序号</t>
  </si>
  <si>
    <t>测量值</t>
  </si>
  <si>
    <t>Xi</t>
  </si>
  <si>
    <t>Ri</t>
  </si>
  <si>
    <r>
      <t>CL</t>
    </r>
    <r>
      <rPr>
        <vertAlign val="subscript"/>
        <sz val="12"/>
        <rFont val="宋体"/>
        <family val="3"/>
        <charset val="134"/>
      </rPr>
      <t>X</t>
    </r>
  </si>
  <si>
    <r>
      <t>X</t>
    </r>
    <r>
      <rPr>
        <b/>
        <vertAlign val="subscript"/>
        <sz val="12"/>
        <rFont val="宋体"/>
        <family val="3"/>
        <charset val="134"/>
      </rPr>
      <t>i1</t>
    </r>
  </si>
  <si>
    <r>
      <t>X</t>
    </r>
    <r>
      <rPr>
        <b/>
        <vertAlign val="subscript"/>
        <sz val="12"/>
        <rFont val="宋体"/>
        <family val="3"/>
        <charset val="134"/>
      </rPr>
      <t>i2</t>
    </r>
  </si>
  <si>
    <r>
      <t>X</t>
    </r>
    <r>
      <rPr>
        <b/>
        <vertAlign val="subscript"/>
        <sz val="12"/>
        <rFont val="宋体"/>
        <family val="3"/>
        <charset val="134"/>
      </rPr>
      <t>i3</t>
    </r>
  </si>
  <si>
    <r>
      <t>X</t>
    </r>
    <r>
      <rPr>
        <b/>
        <vertAlign val="subscript"/>
        <sz val="12"/>
        <rFont val="宋体"/>
        <family val="3"/>
        <charset val="134"/>
      </rPr>
      <t>i4</t>
    </r>
  </si>
  <si>
    <r>
      <t>X</t>
    </r>
    <r>
      <rPr>
        <b/>
        <vertAlign val="subscript"/>
        <sz val="12"/>
        <rFont val="宋体"/>
        <family val="3"/>
        <charset val="134"/>
      </rPr>
      <t>i5</t>
    </r>
  </si>
  <si>
    <r>
      <t>LCL</t>
    </r>
    <r>
      <rPr>
        <vertAlign val="subscript"/>
        <sz val="12"/>
        <rFont val="宋体"/>
        <family val="3"/>
        <charset val="134"/>
      </rPr>
      <t>X</t>
    </r>
  </si>
  <si>
    <t>项目</t>
  </si>
  <si>
    <t>公式</t>
  </si>
  <si>
    <t>计算结果</t>
  </si>
  <si>
    <r>
      <t>X</t>
    </r>
    <r>
      <rPr>
        <vertAlign val="subscript"/>
        <sz val="12"/>
        <rFont val="宋体"/>
        <family val="3"/>
        <charset val="134"/>
      </rPr>
      <t>I</t>
    </r>
  </si>
  <si>
    <t>极差</t>
  </si>
  <si>
    <r>
      <t>UCL</t>
    </r>
    <r>
      <rPr>
        <vertAlign val="subscript"/>
        <sz val="12"/>
        <rFont val="宋体"/>
        <family val="3"/>
        <charset val="134"/>
      </rPr>
      <t>R</t>
    </r>
  </si>
  <si>
    <r>
      <t>CL</t>
    </r>
    <r>
      <rPr>
        <vertAlign val="subscript"/>
        <sz val="12"/>
        <rFont val="宋体"/>
        <family val="3"/>
        <charset val="134"/>
      </rPr>
      <t>R</t>
    </r>
  </si>
  <si>
    <r>
      <t>LCL</t>
    </r>
    <r>
      <rPr>
        <vertAlign val="subscript"/>
        <sz val="12"/>
        <rFont val="宋体"/>
        <family val="3"/>
        <charset val="134"/>
      </rPr>
      <t>R</t>
    </r>
  </si>
  <si>
    <t>CLX</t>
  </si>
  <si>
    <r>
      <t>R</t>
    </r>
    <r>
      <rPr>
        <vertAlign val="subscript"/>
        <sz val="12"/>
        <rFont val="宋体"/>
        <family val="3"/>
        <charset val="134"/>
      </rPr>
      <t>I</t>
    </r>
  </si>
  <si>
    <t>UCLX</t>
  </si>
  <si>
    <t>X+A2R</t>
  </si>
  <si>
    <t>LCLX</t>
  </si>
  <si>
    <t>X-A2R</t>
  </si>
  <si>
    <t>CLR</t>
  </si>
  <si>
    <t>UCLR</t>
  </si>
  <si>
    <t>D4R</t>
  </si>
  <si>
    <t>LCLR</t>
  </si>
  <si>
    <t>D3R</t>
  </si>
  <si>
    <t>无</t>
  </si>
  <si>
    <t>A2</t>
  </si>
  <si>
    <t>D3</t>
  </si>
  <si>
    <t>D4</t>
  </si>
  <si>
    <t>江苏润仪仪表有限公司</t>
  </si>
  <si>
    <t>更新日期：2021年5月</t>
    <phoneticPr fontId="11" type="noConversion"/>
  </si>
  <si>
    <t>测量日期：2020年9月~2021年5月</t>
    <phoneticPr fontId="11" type="noConversion"/>
  </si>
  <si>
    <t>取一台（0~40）MPa，1.6级的压力表，对其5MPa点重复测量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</si>
</sst>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d&quot;日&quot;;@"/>
    <numFmt numFmtId="177" formatCode="0.000_ "/>
    <numFmt numFmtId="178" formatCode="0.000_);[Red]\(0.000\)"/>
  </numFmts>
  <fonts count="12">
    <font>
      <sz val="12"/>
      <name val="宋体"/>
      <charset val="134"/>
    </font>
    <font>
      <b/>
      <sz val="20"/>
      <name val="微软雅黑"/>
      <family val="2"/>
      <charset val="134"/>
    </font>
    <font>
      <b/>
      <u/>
      <sz val="12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name val="宋体"/>
      <charset val="134"/>
    </font>
    <font>
      <sz val="12"/>
      <name val="汉仪综艺体简"/>
      <family val="3"/>
      <charset val="134"/>
    </font>
    <font>
      <sz val="20"/>
      <name val="黑体"/>
      <family val="3"/>
      <charset val="134"/>
    </font>
    <font>
      <sz val="7"/>
      <name val="宋体"/>
      <family val="3"/>
      <charset val="134"/>
    </font>
    <font>
      <vertAlign val="subscript"/>
      <sz val="12"/>
      <name val="宋体"/>
      <family val="3"/>
      <charset val="134"/>
    </font>
    <font>
      <b/>
      <vertAlign val="subscript"/>
      <sz val="12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0" borderId="1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78" fontId="8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77" fontId="0" fillId="0" borderId="0" xfId="0" applyNumberFormat="1" applyFill="1" applyBorder="1" applyAlignment="1">
      <alignment horizontal="center"/>
    </xf>
    <xf numFmtId="177" fontId="8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3843648208469081"/>
          <c:y val="8.8435667901214127E-2"/>
          <c:w val="0.70846905537459326"/>
          <c:h val="0.75170317716031965"/>
        </c:manualLayout>
      </c:layout>
      <c:lineChart>
        <c:grouping val="standard"/>
        <c:ser>
          <c:idx val="0"/>
          <c:order val="0"/>
          <c:tx>
            <c:strRef>
              <c:f>'测量过程监视2 (2020.04)'!$N$5</c:f>
              <c:strCache>
                <c:ptCount val="1"/>
                <c:pt idx="0">
                  <c:v>UCLX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(2020.04)'!$O$5:$AM$5</c:f>
              <c:numCache>
                <c:formatCode>0.000_);[Red]\(0.000\)</c:formatCode>
                <c:ptCount val="25"/>
                <c:pt idx="0">
                  <c:v>5.0056155000000002</c:v>
                </c:pt>
                <c:pt idx="1">
                  <c:v>5.0056155000000002</c:v>
                </c:pt>
                <c:pt idx="2">
                  <c:v>5.0056155000000002</c:v>
                </c:pt>
                <c:pt idx="3">
                  <c:v>5.0056155000000002</c:v>
                </c:pt>
                <c:pt idx="4">
                  <c:v>5.0056155000000002</c:v>
                </c:pt>
                <c:pt idx="5">
                  <c:v>5.0056155000000002</c:v>
                </c:pt>
                <c:pt idx="6">
                  <c:v>5.0056155000000002</c:v>
                </c:pt>
                <c:pt idx="7">
                  <c:v>5.0056155000000002</c:v>
                </c:pt>
                <c:pt idx="8">
                  <c:v>5.0056155000000002</c:v>
                </c:pt>
                <c:pt idx="9">
                  <c:v>5.0056155000000002</c:v>
                </c:pt>
                <c:pt idx="10">
                  <c:v>5.0056155000000002</c:v>
                </c:pt>
                <c:pt idx="11">
                  <c:v>5.0056155000000002</c:v>
                </c:pt>
                <c:pt idx="12">
                  <c:v>5.0056155000000002</c:v>
                </c:pt>
                <c:pt idx="13">
                  <c:v>5.0056155000000002</c:v>
                </c:pt>
                <c:pt idx="14">
                  <c:v>5.0056155000000002</c:v>
                </c:pt>
                <c:pt idx="15">
                  <c:v>5.0056155000000002</c:v>
                </c:pt>
              </c:numCache>
            </c:numRef>
          </c:val>
        </c:ser>
        <c:ser>
          <c:idx val="1"/>
          <c:order val="1"/>
          <c:tx>
            <c:strRef>
              <c:f>'测量过程监视2 (2020.04)'!$N$6</c:f>
              <c:strCache>
                <c:ptCount val="1"/>
                <c:pt idx="0">
                  <c:v>CLX</c:v>
                </c:pt>
              </c:strCache>
            </c:strRef>
          </c:tx>
          <c:spPr>
            <a:ln w="25400" cap="rnd" cmpd="sng" algn="ctr">
              <a:solidFill>
                <a:srgbClr val="008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(2020.04)'!$O$6:$AM$6</c:f>
              <c:numCache>
                <c:formatCode>0.000_);[Red]\(0.000\)</c:formatCode>
                <c:ptCount val="25"/>
                <c:pt idx="0">
                  <c:v>5.0047499999999996</c:v>
                </c:pt>
                <c:pt idx="1">
                  <c:v>5.0047499999999996</c:v>
                </c:pt>
                <c:pt idx="2">
                  <c:v>5.0047499999999996</c:v>
                </c:pt>
                <c:pt idx="3">
                  <c:v>5.0047499999999996</c:v>
                </c:pt>
                <c:pt idx="4">
                  <c:v>5.0047499999999996</c:v>
                </c:pt>
                <c:pt idx="5">
                  <c:v>5.0047499999999996</c:v>
                </c:pt>
                <c:pt idx="6">
                  <c:v>5.0047499999999996</c:v>
                </c:pt>
                <c:pt idx="7">
                  <c:v>5.0047499999999996</c:v>
                </c:pt>
                <c:pt idx="8">
                  <c:v>5.0047499999999996</c:v>
                </c:pt>
                <c:pt idx="9">
                  <c:v>5.0047499999999996</c:v>
                </c:pt>
                <c:pt idx="10">
                  <c:v>5.0047499999999996</c:v>
                </c:pt>
                <c:pt idx="11">
                  <c:v>5.0047499999999996</c:v>
                </c:pt>
                <c:pt idx="12">
                  <c:v>5.0047499999999996</c:v>
                </c:pt>
                <c:pt idx="13">
                  <c:v>5.0047499999999996</c:v>
                </c:pt>
                <c:pt idx="14">
                  <c:v>5.0047499999999996</c:v>
                </c:pt>
                <c:pt idx="15">
                  <c:v>5.0047499999999996</c:v>
                </c:pt>
              </c:numCache>
            </c:numRef>
          </c:val>
        </c:ser>
        <c:ser>
          <c:idx val="2"/>
          <c:order val="2"/>
          <c:tx>
            <c:strRef>
              <c:f>'测量过程监视2 (2020.04)'!$N$7</c:f>
              <c:strCache>
                <c:ptCount val="1"/>
                <c:pt idx="0">
                  <c:v>LCLX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(2020.04)'!$O$7:$AM$7</c:f>
              <c:numCache>
                <c:formatCode>0.000_);[Red]\(0.000\)</c:formatCode>
                <c:ptCount val="25"/>
                <c:pt idx="0">
                  <c:v>5.003884499999999</c:v>
                </c:pt>
                <c:pt idx="1">
                  <c:v>5.003884499999999</c:v>
                </c:pt>
                <c:pt idx="2">
                  <c:v>5.003884499999999</c:v>
                </c:pt>
                <c:pt idx="3">
                  <c:v>5.003884499999999</c:v>
                </c:pt>
                <c:pt idx="4">
                  <c:v>5.003884499999999</c:v>
                </c:pt>
                <c:pt idx="5">
                  <c:v>5.003884499999999</c:v>
                </c:pt>
                <c:pt idx="6">
                  <c:v>5.003884499999999</c:v>
                </c:pt>
                <c:pt idx="7">
                  <c:v>5.003884499999999</c:v>
                </c:pt>
                <c:pt idx="8">
                  <c:v>5.003884499999999</c:v>
                </c:pt>
                <c:pt idx="9">
                  <c:v>5.003884499999999</c:v>
                </c:pt>
                <c:pt idx="10">
                  <c:v>5.003884499999999</c:v>
                </c:pt>
                <c:pt idx="11">
                  <c:v>5.003884499999999</c:v>
                </c:pt>
                <c:pt idx="12">
                  <c:v>5.003884499999999</c:v>
                </c:pt>
                <c:pt idx="13">
                  <c:v>5.003884499999999</c:v>
                </c:pt>
                <c:pt idx="14">
                  <c:v>5.003884499999999</c:v>
                </c:pt>
                <c:pt idx="15">
                  <c:v>5.003884499999999</c:v>
                </c:pt>
              </c:numCache>
            </c:numRef>
          </c:val>
        </c:ser>
        <c:ser>
          <c:idx val="3"/>
          <c:order val="3"/>
          <c:tx>
            <c:strRef>
              <c:f>'测量过程监视2 (2020.04)'!$N$8</c:f>
              <c:strCache>
                <c:ptCount val="1"/>
                <c:pt idx="0">
                  <c:v>XI</c:v>
                </c:pt>
              </c:strCache>
            </c:strRef>
          </c:tx>
          <c:spPr>
            <a:ln w="254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circle"/>
            <c:size val="7"/>
            <c:spPr>
              <a:noFill/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val>
            <c:numRef>
              <c:f>'测量过程监视2 (2020.04)'!$O$8:$AM$8</c:f>
              <c:numCache>
                <c:formatCode>0.000_);[Red]\(0.000\)</c:formatCode>
                <c:ptCount val="25"/>
                <c:pt idx="0">
                  <c:v>5.0049999999999999</c:v>
                </c:pt>
                <c:pt idx="1">
                  <c:v>5.0043999999999995</c:v>
                </c:pt>
                <c:pt idx="2">
                  <c:v>5.0052000000000003</c:v>
                </c:pt>
                <c:pt idx="3">
                  <c:v>5.0051999999999994</c:v>
                </c:pt>
                <c:pt idx="4">
                  <c:v>5.0043999999999995</c:v>
                </c:pt>
                <c:pt idx="5">
                  <c:v>5.0041999999999991</c:v>
                </c:pt>
                <c:pt idx="6">
                  <c:v>5.004599999999999</c:v>
                </c:pt>
                <c:pt idx="7">
                  <c:v>5.0052000000000003</c:v>
                </c:pt>
                <c:pt idx="8">
                  <c:v>5.004599999999999</c:v>
                </c:pt>
                <c:pt idx="9">
                  <c:v>5.0053999999999998</c:v>
                </c:pt>
                <c:pt idx="10">
                  <c:v>5.004599999999999</c:v>
                </c:pt>
                <c:pt idx="11">
                  <c:v>5.0043999999999995</c:v>
                </c:pt>
                <c:pt idx="12">
                  <c:v>5.0052000000000003</c:v>
                </c:pt>
                <c:pt idx="13">
                  <c:v>5.004599999999999</c:v>
                </c:pt>
                <c:pt idx="14">
                  <c:v>5.0041999999999991</c:v>
                </c:pt>
                <c:pt idx="15">
                  <c:v>5.0048000000000004</c:v>
                </c:pt>
              </c:numCache>
            </c:numRef>
          </c:val>
        </c:ser>
        <c:marker val="1"/>
        <c:axId val="89512576"/>
        <c:axId val="89522944"/>
      </c:lineChart>
      <c:catAx>
        <c:axId val="895125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9522944"/>
        <c:crosses val="autoZero"/>
        <c:auto val="1"/>
        <c:lblAlgn val="ctr"/>
        <c:lblOffset val="100"/>
        <c:tickLblSkip val="2"/>
        <c:tickMarkSkip val="1"/>
      </c:catAx>
      <c:valAx>
        <c:axId val="89522944"/>
        <c:scaling>
          <c:orientation val="minMax"/>
        </c:scaling>
        <c:axPos val="l"/>
        <c:numFmt formatCode="0.000_);[Red]\(0.000\)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9512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19309767862085"/>
          <c:y val="0.25170081961540908"/>
          <c:w val="0.11943552294924312"/>
          <c:h val="0.287982018839252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254071661237785"/>
          <c:y val="8.8435667901214127E-2"/>
          <c:w val="0.72149837133550532"/>
          <c:h val="0.75170317716031965"/>
        </c:manualLayout>
      </c:layout>
      <c:lineChart>
        <c:grouping val="standard"/>
        <c:ser>
          <c:idx val="0"/>
          <c:order val="0"/>
          <c:tx>
            <c:strRef>
              <c:f>'测量过程监视2 (2020.04)'!$N$11</c:f>
              <c:strCache>
                <c:ptCount val="1"/>
                <c:pt idx="0">
                  <c:v>UCLR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(2020.04)'!$O$11:$AM$11</c:f>
              <c:numCache>
                <c:formatCode>0.000_ </c:formatCode>
                <c:ptCount val="25"/>
                <c:pt idx="0">
                  <c:v>3.1725000000008248E-3</c:v>
                </c:pt>
                <c:pt idx="1">
                  <c:v>3.1725000000008248E-3</c:v>
                </c:pt>
                <c:pt idx="2">
                  <c:v>3.1725000000008248E-3</c:v>
                </c:pt>
                <c:pt idx="3">
                  <c:v>3.1725000000008248E-3</c:v>
                </c:pt>
                <c:pt idx="4">
                  <c:v>3.1725000000008248E-3</c:v>
                </c:pt>
                <c:pt idx="5">
                  <c:v>3.1725000000008248E-3</c:v>
                </c:pt>
                <c:pt idx="6">
                  <c:v>3.1725000000008248E-3</c:v>
                </c:pt>
                <c:pt idx="7">
                  <c:v>3.1725000000008248E-3</c:v>
                </c:pt>
                <c:pt idx="8">
                  <c:v>3.1725000000008248E-3</c:v>
                </c:pt>
                <c:pt idx="9">
                  <c:v>3.1725000000008248E-3</c:v>
                </c:pt>
                <c:pt idx="10">
                  <c:v>3.1725000000008248E-3</c:v>
                </c:pt>
                <c:pt idx="11">
                  <c:v>3.1725000000008248E-3</c:v>
                </c:pt>
                <c:pt idx="12">
                  <c:v>3.1725000000008248E-3</c:v>
                </c:pt>
                <c:pt idx="13">
                  <c:v>3.1725000000008248E-3</c:v>
                </c:pt>
                <c:pt idx="14">
                  <c:v>3.1725000000008248E-3</c:v>
                </c:pt>
                <c:pt idx="15">
                  <c:v>3.1725000000008248E-3</c:v>
                </c:pt>
              </c:numCache>
            </c:numRef>
          </c:val>
        </c:ser>
        <c:ser>
          <c:idx val="1"/>
          <c:order val="1"/>
          <c:tx>
            <c:strRef>
              <c:f>'测量过程监视2 (2020.04)'!$N$12</c:f>
              <c:strCache>
                <c:ptCount val="1"/>
                <c:pt idx="0">
                  <c:v>CLR</c:v>
                </c:pt>
              </c:strCache>
            </c:strRef>
          </c:tx>
          <c:spPr>
            <a:ln w="25400" cap="rnd" cmpd="sng" algn="ctr">
              <a:solidFill>
                <a:srgbClr val="008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(2020.04)'!$O$12:$AM$12</c:f>
              <c:numCache>
                <c:formatCode>0.000_ </c:formatCode>
                <c:ptCount val="25"/>
                <c:pt idx="0">
                  <c:v>1.5000000000003899E-3</c:v>
                </c:pt>
                <c:pt idx="1">
                  <c:v>1.5000000000003899E-3</c:v>
                </c:pt>
                <c:pt idx="2">
                  <c:v>1.5000000000003899E-3</c:v>
                </c:pt>
                <c:pt idx="3">
                  <c:v>1.5000000000003899E-3</c:v>
                </c:pt>
                <c:pt idx="4">
                  <c:v>1.5000000000003899E-3</c:v>
                </c:pt>
                <c:pt idx="5">
                  <c:v>1.5000000000003899E-3</c:v>
                </c:pt>
                <c:pt idx="6">
                  <c:v>1.5000000000003899E-3</c:v>
                </c:pt>
                <c:pt idx="7">
                  <c:v>1.5000000000003899E-3</c:v>
                </c:pt>
                <c:pt idx="8">
                  <c:v>1.5000000000003899E-3</c:v>
                </c:pt>
                <c:pt idx="9">
                  <c:v>1.5000000000003899E-3</c:v>
                </c:pt>
                <c:pt idx="10">
                  <c:v>1.5000000000003899E-3</c:v>
                </c:pt>
                <c:pt idx="11">
                  <c:v>1.5000000000003899E-3</c:v>
                </c:pt>
                <c:pt idx="12">
                  <c:v>1.5000000000003899E-3</c:v>
                </c:pt>
                <c:pt idx="13">
                  <c:v>1.5000000000003899E-3</c:v>
                </c:pt>
                <c:pt idx="14">
                  <c:v>1.5000000000003899E-3</c:v>
                </c:pt>
                <c:pt idx="15">
                  <c:v>1.5000000000003899E-3</c:v>
                </c:pt>
              </c:numCache>
            </c:numRef>
          </c:val>
        </c:ser>
        <c:ser>
          <c:idx val="2"/>
          <c:order val="2"/>
          <c:tx>
            <c:strRef>
              <c:f>'测量过程监视2 (2020.04)'!$N$13</c:f>
              <c:strCache>
                <c:ptCount val="1"/>
                <c:pt idx="0">
                  <c:v>LCLR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val>
            <c:numRef>
              <c:f>'测量过程监视2 (2020.04)'!$O$13:$AM$13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'测量过程监视2 (2020.04)'!$N$14</c:f>
              <c:strCache>
                <c:ptCount val="1"/>
                <c:pt idx="0">
                  <c:v>RI</c:v>
                </c:pt>
              </c:strCache>
            </c:strRef>
          </c:tx>
          <c:spPr>
            <a:ln w="254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circle"/>
            <c:size val="7"/>
            <c:spPr>
              <a:noFill/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val>
            <c:numRef>
              <c:f>'测量过程监视2 (2020.04)'!$O$14:$AM$14</c:f>
              <c:numCache>
                <c:formatCode>General</c:formatCode>
                <c:ptCount val="25"/>
                <c:pt idx="0">
                  <c:v>2.0000000000006679E-3</c:v>
                </c:pt>
                <c:pt idx="1">
                  <c:v>1.000000000000334E-3</c:v>
                </c:pt>
                <c:pt idx="2">
                  <c:v>2.0000000000006679E-3</c:v>
                </c:pt>
                <c:pt idx="3">
                  <c:v>3.0000000000001137E-3</c:v>
                </c:pt>
                <c:pt idx="4">
                  <c:v>1.000000000000334E-3</c:v>
                </c:pt>
                <c:pt idx="5">
                  <c:v>1.000000000000334E-3</c:v>
                </c:pt>
                <c:pt idx="6">
                  <c:v>1.000000000000334E-3</c:v>
                </c:pt>
                <c:pt idx="7">
                  <c:v>2.0000000000006679E-3</c:v>
                </c:pt>
                <c:pt idx="8">
                  <c:v>1.000000000000334E-3</c:v>
                </c:pt>
                <c:pt idx="9">
                  <c:v>1.000000000000334E-3</c:v>
                </c:pt>
                <c:pt idx="10">
                  <c:v>1.000000000000334E-3</c:v>
                </c:pt>
                <c:pt idx="11">
                  <c:v>1.000000000000334E-3</c:v>
                </c:pt>
                <c:pt idx="12">
                  <c:v>2.0000000000006679E-3</c:v>
                </c:pt>
                <c:pt idx="13">
                  <c:v>1.000000000000334E-3</c:v>
                </c:pt>
                <c:pt idx="14">
                  <c:v>1.000000000000334E-3</c:v>
                </c:pt>
                <c:pt idx="15">
                  <c:v>3.0000000000001137E-3</c:v>
                </c:pt>
              </c:numCache>
            </c:numRef>
          </c:val>
        </c:ser>
        <c:marker val="1"/>
        <c:axId val="89573248"/>
        <c:axId val="89579520"/>
      </c:lineChart>
      <c:catAx>
        <c:axId val="8957324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9579520"/>
        <c:crosses val="autoZero"/>
        <c:auto val="1"/>
        <c:lblAlgn val="ctr"/>
        <c:lblOffset val="100"/>
        <c:tickLblSkip val="2"/>
        <c:tickMarkSkip val="1"/>
      </c:catAx>
      <c:valAx>
        <c:axId val="89579520"/>
        <c:scaling>
          <c:orientation val="minMax"/>
        </c:scaling>
        <c:axPos val="l"/>
        <c:numFmt formatCode="0.000_ 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95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19309767862085"/>
          <c:y val="0.25170081961540908"/>
          <c:w val="0.11943552294924312"/>
          <c:h val="0.287982018839252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6</xdr:row>
      <xdr:rowOff>31750</xdr:rowOff>
    </xdr:from>
    <xdr:to>
      <xdr:col>6</xdr:col>
      <xdr:colOff>520700</xdr:colOff>
      <xdr:row>6</xdr:row>
      <xdr:rowOff>31750</xdr:rowOff>
    </xdr:to>
    <xdr:sp macro="" textlink="">
      <xdr:nvSpPr>
        <xdr:cNvPr id="11418" name="Line 1"/>
        <xdr:cNvSpPr>
          <a:spLocks noChangeShapeType="1"/>
        </xdr:cNvSpPr>
      </xdr:nvSpPr>
      <xdr:spPr bwMode="auto">
        <a:xfrm>
          <a:off x="6445250" y="1479550"/>
          <a:ext cx="19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171450</xdr:colOff>
      <xdr:row>4</xdr:row>
      <xdr:rowOff>0</xdr:rowOff>
    </xdr:from>
    <xdr:to>
      <xdr:col>13</xdr:col>
      <xdr:colOff>260350</xdr:colOff>
      <xdr:row>4</xdr:row>
      <xdr:rowOff>0</xdr:rowOff>
    </xdr:to>
    <xdr:sp macro="" textlink="">
      <xdr:nvSpPr>
        <xdr:cNvPr id="11419" name="Line 2"/>
        <xdr:cNvSpPr>
          <a:spLocks noChangeShapeType="1"/>
        </xdr:cNvSpPr>
      </xdr:nvSpPr>
      <xdr:spPr bwMode="auto">
        <a:xfrm>
          <a:off x="12750800" y="952500"/>
          <a:ext cx="8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457200</xdr:colOff>
      <xdr:row>24</xdr:row>
      <xdr:rowOff>114300</xdr:rowOff>
    </xdr:from>
    <xdr:to>
      <xdr:col>21</xdr:col>
      <xdr:colOff>0</xdr:colOff>
      <xdr:row>24</xdr:row>
      <xdr:rowOff>114300</xdr:rowOff>
    </xdr:to>
    <xdr:sp macro="" textlink="">
      <xdr:nvSpPr>
        <xdr:cNvPr id="11420" name="Line 3"/>
        <xdr:cNvSpPr>
          <a:spLocks noChangeShapeType="1"/>
        </xdr:cNvSpPr>
      </xdr:nvSpPr>
      <xdr:spPr bwMode="auto">
        <a:xfrm>
          <a:off x="16694150" y="60198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438150</xdr:colOff>
      <xdr:row>4</xdr:row>
      <xdr:rowOff>88900</xdr:rowOff>
    </xdr:from>
    <xdr:to>
      <xdr:col>13</xdr:col>
      <xdr:colOff>495300</xdr:colOff>
      <xdr:row>4</xdr:row>
      <xdr:rowOff>88900</xdr:rowOff>
    </xdr:to>
    <xdr:sp macro="" textlink="">
      <xdr:nvSpPr>
        <xdr:cNvPr id="11421" name="Line 4"/>
        <xdr:cNvSpPr>
          <a:spLocks noChangeShapeType="1"/>
        </xdr:cNvSpPr>
      </xdr:nvSpPr>
      <xdr:spPr bwMode="auto">
        <a:xfrm>
          <a:off x="13017500" y="10414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387350</xdr:colOff>
      <xdr:row>5</xdr:row>
      <xdr:rowOff>95250</xdr:rowOff>
    </xdr:from>
    <xdr:to>
      <xdr:col>13</xdr:col>
      <xdr:colOff>482600</xdr:colOff>
      <xdr:row>5</xdr:row>
      <xdr:rowOff>95250</xdr:rowOff>
    </xdr:to>
    <xdr:sp macro="" textlink="">
      <xdr:nvSpPr>
        <xdr:cNvPr id="11422" name="Line 5"/>
        <xdr:cNvSpPr>
          <a:spLocks noChangeShapeType="1"/>
        </xdr:cNvSpPr>
      </xdr:nvSpPr>
      <xdr:spPr bwMode="auto">
        <a:xfrm>
          <a:off x="12966700" y="12954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438150</xdr:colOff>
      <xdr:row>6</xdr:row>
      <xdr:rowOff>88900</xdr:rowOff>
    </xdr:from>
    <xdr:to>
      <xdr:col>13</xdr:col>
      <xdr:colOff>527050</xdr:colOff>
      <xdr:row>6</xdr:row>
      <xdr:rowOff>88900</xdr:rowOff>
    </xdr:to>
    <xdr:sp macro="" textlink="">
      <xdr:nvSpPr>
        <xdr:cNvPr id="11423" name="Line 6"/>
        <xdr:cNvSpPr>
          <a:spLocks noChangeShapeType="1"/>
        </xdr:cNvSpPr>
      </xdr:nvSpPr>
      <xdr:spPr bwMode="auto">
        <a:xfrm>
          <a:off x="13017500" y="1536700"/>
          <a:ext cx="8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266700</xdr:colOff>
      <xdr:row>7</xdr:row>
      <xdr:rowOff>38100</xdr:rowOff>
    </xdr:from>
    <xdr:to>
      <xdr:col>13</xdr:col>
      <xdr:colOff>469900</xdr:colOff>
      <xdr:row>7</xdr:row>
      <xdr:rowOff>38100</xdr:rowOff>
    </xdr:to>
    <xdr:sp macro="" textlink="">
      <xdr:nvSpPr>
        <xdr:cNvPr id="11424" name="Line 7"/>
        <xdr:cNvSpPr>
          <a:spLocks noChangeShapeType="1"/>
        </xdr:cNvSpPr>
      </xdr:nvSpPr>
      <xdr:spPr bwMode="auto">
        <a:xfrm>
          <a:off x="12846050" y="173355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342900</xdr:colOff>
      <xdr:row>17</xdr:row>
      <xdr:rowOff>95250</xdr:rowOff>
    </xdr:from>
    <xdr:to>
      <xdr:col>25</xdr:col>
      <xdr:colOff>57150</xdr:colOff>
      <xdr:row>28</xdr:row>
      <xdr:rowOff>171450</xdr:rowOff>
    </xdr:to>
    <xdr:graphicFrame macro="">
      <xdr:nvGraphicFramePr>
        <xdr:cNvPr id="1142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273050</xdr:colOff>
      <xdr:row>17</xdr:row>
      <xdr:rowOff>0</xdr:rowOff>
    </xdr:from>
    <xdr:to>
      <xdr:col>38</xdr:col>
      <xdr:colOff>177800</xdr:colOff>
      <xdr:row>28</xdr:row>
      <xdr:rowOff>76200</xdr:rowOff>
    </xdr:to>
    <xdr:graphicFrame macro="">
      <xdr:nvGraphicFramePr>
        <xdr:cNvPr id="1142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32</xdr:col>
      <xdr:colOff>324970</xdr:colOff>
      <xdr:row>30</xdr:row>
      <xdr:rowOff>67235</xdr:rowOff>
    </xdr:from>
    <xdr:to>
      <xdr:col>34</xdr:col>
      <xdr:colOff>425825</xdr:colOff>
      <xdr:row>32</xdr:row>
      <xdr:rowOff>229810</xdr:rowOff>
    </xdr:to>
    <xdr:pic>
      <xdr:nvPicPr>
        <xdr:cNvPr id="11" name="图片 10" descr="吴增培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123588" y="7429500"/>
          <a:ext cx="1086972" cy="655634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212911</xdr:colOff>
      <xdr:row>28</xdr:row>
      <xdr:rowOff>33617</xdr:rowOff>
    </xdr:from>
    <xdr:to>
      <xdr:col>7</xdr:col>
      <xdr:colOff>336178</xdr:colOff>
      <xdr:row>30</xdr:row>
      <xdr:rowOff>196192</xdr:rowOff>
    </xdr:to>
    <xdr:pic>
      <xdr:nvPicPr>
        <xdr:cNvPr id="12" name="图片 11" descr="吴增培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53735" y="6902823"/>
          <a:ext cx="1086972" cy="65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9"/>
  <sheetViews>
    <sheetView tabSelected="1" view="pageBreakPreview" topLeftCell="A10" zoomScale="85" zoomScaleNormal="85" workbookViewId="0">
      <selection activeCell="F28" sqref="F28"/>
    </sheetView>
  </sheetViews>
  <sheetFormatPr defaultColWidth="9" defaultRowHeight="14.25"/>
  <cols>
    <col min="1" max="1" width="17.375" style="1" customWidth="1"/>
    <col min="2" max="8" width="12.625" customWidth="1"/>
    <col min="9" max="9" width="14.5" customWidth="1"/>
    <col min="10" max="10" width="36.375" customWidth="1"/>
    <col min="11" max="11" width="25.125" customWidth="1"/>
    <col min="12" max="12" width="13.5" customWidth="1"/>
    <col min="13" max="13" width="4.625" customWidth="1"/>
    <col min="15" max="39" width="6.5" bestFit="1" customWidth="1"/>
  </cols>
  <sheetData>
    <row r="1" spans="1:39" ht="21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 t="s">
        <v>1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" ht="1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ht="19.5" customHeight="1">
      <c r="A3" s="2" t="s">
        <v>2</v>
      </c>
      <c r="B3" s="3"/>
      <c r="C3" s="3"/>
      <c r="D3" s="3"/>
      <c r="E3" s="4"/>
      <c r="F3" s="3"/>
      <c r="G3" s="3"/>
      <c r="H3" s="3"/>
      <c r="I3" s="3"/>
      <c r="J3" s="3" t="s">
        <v>41</v>
      </c>
      <c r="K3" s="3"/>
      <c r="L3" s="3"/>
      <c r="M3" s="3"/>
    </row>
    <row r="4" spans="1:39" ht="19.5" customHeight="1">
      <c r="A4" s="5" t="s">
        <v>42</v>
      </c>
      <c r="B4" s="3"/>
      <c r="C4" s="3"/>
      <c r="D4" s="3"/>
      <c r="E4" s="4"/>
      <c r="F4" s="3"/>
      <c r="G4" s="3"/>
      <c r="H4" s="3"/>
      <c r="I4" s="3"/>
      <c r="J4" s="3" t="s">
        <v>40</v>
      </c>
      <c r="K4" s="3"/>
      <c r="L4" s="3"/>
      <c r="M4" s="3"/>
      <c r="N4" s="15" t="s">
        <v>3</v>
      </c>
      <c r="O4" s="16">
        <v>1</v>
      </c>
      <c r="P4" s="16">
        <v>2</v>
      </c>
      <c r="Q4" s="16">
        <v>3</v>
      </c>
      <c r="R4" s="16">
        <v>4</v>
      </c>
      <c r="S4" s="16">
        <v>5</v>
      </c>
      <c r="T4" s="16">
        <v>6</v>
      </c>
      <c r="U4" s="16">
        <v>7</v>
      </c>
      <c r="V4" s="16">
        <v>8</v>
      </c>
      <c r="W4" s="16">
        <v>9</v>
      </c>
      <c r="X4" s="16">
        <v>10</v>
      </c>
      <c r="Y4" s="16">
        <v>11</v>
      </c>
      <c r="Z4" s="16">
        <v>12</v>
      </c>
      <c r="AA4" s="16">
        <v>13</v>
      </c>
      <c r="AB4" s="16">
        <v>14</v>
      </c>
      <c r="AC4" s="16">
        <v>15</v>
      </c>
      <c r="AD4" s="16">
        <v>16</v>
      </c>
      <c r="AE4" s="16">
        <v>17</v>
      </c>
      <c r="AF4" s="16">
        <v>18</v>
      </c>
      <c r="AG4" s="16">
        <v>19</v>
      </c>
      <c r="AH4" s="16">
        <v>10</v>
      </c>
      <c r="AI4" s="16">
        <v>21</v>
      </c>
      <c r="AJ4" s="16">
        <v>22</v>
      </c>
      <c r="AK4" s="16">
        <v>23</v>
      </c>
      <c r="AL4" s="16">
        <v>24</v>
      </c>
      <c r="AM4" s="16">
        <v>25</v>
      </c>
    </row>
    <row r="5" spans="1:39" ht="19.5" customHeight="1">
      <c r="E5" s="6"/>
      <c r="N5" s="17" t="s">
        <v>4</v>
      </c>
      <c r="O5" s="18">
        <f t="shared" ref="O5:AD5" si="0">$L$16</f>
        <v>5.0056155000000002</v>
      </c>
      <c r="P5" s="18">
        <f t="shared" si="0"/>
        <v>5.0056155000000002</v>
      </c>
      <c r="Q5" s="18">
        <f t="shared" si="0"/>
        <v>5.0056155000000002</v>
      </c>
      <c r="R5" s="18">
        <f t="shared" si="0"/>
        <v>5.0056155000000002</v>
      </c>
      <c r="S5" s="18">
        <f t="shared" si="0"/>
        <v>5.0056155000000002</v>
      </c>
      <c r="T5" s="18">
        <f t="shared" si="0"/>
        <v>5.0056155000000002</v>
      </c>
      <c r="U5" s="18">
        <f t="shared" si="0"/>
        <v>5.0056155000000002</v>
      </c>
      <c r="V5" s="18">
        <f t="shared" si="0"/>
        <v>5.0056155000000002</v>
      </c>
      <c r="W5" s="18">
        <f t="shared" si="0"/>
        <v>5.0056155000000002</v>
      </c>
      <c r="X5" s="18">
        <f t="shared" si="0"/>
        <v>5.0056155000000002</v>
      </c>
      <c r="Y5" s="18">
        <f t="shared" si="0"/>
        <v>5.0056155000000002</v>
      </c>
      <c r="Z5" s="18">
        <f t="shared" si="0"/>
        <v>5.0056155000000002</v>
      </c>
      <c r="AA5" s="18">
        <f t="shared" si="0"/>
        <v>5.0056155000000002</v>
      </c>
      <c r="AB5" s="18">
        <f t="shared" si="0"/>
        <v>5.0056155000000002</v>
      </c>
      <c r="AC5" s="18">
        <f t="shared" si="0"/>
        <v>5.0056155000000002</v>
      </c>
      <c r="AD5" s="18">
        <f t="shared" si="0"/>
        <v>5.0056155000000002</v>
      </c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9.5" customHeight="1">
      <c r="A6" s="29" t="s">
        <v>5</v>
      </c>
      <c r="B6" s="30" t="s">
        <v>6</v>
      </c>
      <c r="C6" s="30"/>
      <c r="D6" s="30"/>
      <c r="E6" s="30"/>
      <c r="F6" s="30"/>
      <c r="G6" s="30" t="s">
        <v>7</v>
      </c>
      <c r="H6" s="30" t="s">
        <v>8</v>
      </c>
      <c r="I6" s="12"/>
      <c r="J6" s="12"/>
      <c r="K6" s="12"/>
      <c r="N6" s="19" t="s">
        <v>9</v>
      </c>
      <c r="O6" s="18">
        <f t="shared" ref="O6:AD6" si="1">$L$14</f>
        <v>5.0047499999999996</v>
      </c>
      <c r="P6" s="18">
        <f t="shared" si="1"/>
        <v>5.0047499999999996</v>
      </c>
      <c r="Q6" s="18">
        <f t="shared" si="1"/>
        <v>5.0047499999999996</v>
      </c>
      <c r="R6" s="18">
        <f t="shared" si="1"/>
        <v>5.0047499999999996</v>
      </c>
      <c r="S6" s="18">
        <f t="shared" si="1"/>
        <v>5.0047499999999996</v>
      </c>
      <c r="T6" s="18">
        <f t="shared" si="1"/>
        <v>5.0047499999999996</v>
      </c>
      <c r="U6" s="18">
        <f t="shared" si="1"/>
        <v>5.0047499999999996</v>
      </c>
      <c r="V6" s="18">
        <f t="shared" si="1"/>
        <v>5.0047499999999996</v>
      </c>
      <c r="W6" s="18">
        <f t="shared" si="1"/>
        <v>5.0047499999999996</v>
      </c>
      <c r="X6" s="18">
        <f t="shared" si="1"/>
        <v>5.0047499999999996</v>
      </c>
      <c r="Y6" s="18">
        <f t="shared" si="1"/>
        <v>5.0047499999999996</v>
      </c>
      <c r="Z6" s="18">
        <f t="shared" si="1"/>
        <v>5.0047499999999996</v>
      </c>
      <c r="AA6" s="18">
        <f t="shared" si="1"/>
        <v>5.0047499999999996</v>
      </c>
      <c r="AB6" s="18">
        <f t="shared" si="1"/>
        <v>5.0047499999999996</v>
      </c>
      <c r="AC6" s="18">
        <f t="shared" si="1"/>
        <v>5.0047499999999996</v>
      </c>
      <c r="AD6" s="18">
        <f t="shared" si="1"/>
        <v>5.0047499999999996</v>
      </c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9.5" customHeight="1">
      <c r="A7" s="29"/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30"/>
      <c r="H7" s="30"/>
      <c r="I7" s="12"/>
      <c r="J7" s="12"/>
      <c r="K7" s="12"/>
      <c r="N7" s="17" t="s">
        <v>15</v>
      </c>
      <c r="O7" s="18">
        <f t="shared" ref="O7:AD7" si="2">$L$18</f>
        <v>5.003884499999999</v>
      </c>
      <c r="P7" s="18">
        <f t="shared" si="2"/>
        <v>5.003884499999999</v>
      </c>
      <c r="Q7" s="18">
        <f t="shared" si="2"/>
        <v>5.003884499999999</v>
      </c>
      <c r="R7" s="18">
        <f t="shared" si="2"/>
        <v>5.003884499999999</v>
      </c>
      <c r="S7" s="18">
        <f t="shared" si="2"/>
        <v>5.003884499999999</v>
      </c>
      <c r="T7" s="18">
        <f t="shared" si="2"/>
        <v>5.003884499999999</v>
      </c>
      <c r="U7" s="18">
        <f t="shared" si="2"/>
        <v>5.003884499999999</v>
      </c>
      <c r="V7" s="18">
        <f t="shared" si="2"/>
        <v>5.003884499999999</v>
      </c>
      <c r="W7" s="18">
        <f t="shared" si="2"/>
        <v>5.003884499999999</v>
      </c>
      <c r="X7" s="18">
        <f t="shared" si="2"/>
        <v>5.003884499999999</v>
      </c>
      <c r="Y7" s="18">
        <f t="shared" si="2"/>
        <v>5.003884499999999</v>
      </c>
      <c r="Z7" s="18">
        <f t="shared" si="2"/>
        <v>5.003884499999999</v>
      </c>
      <c r="AA7" s="18">
        <f t="shared" si="2"/>
        <v>5.003884499999999</v>
      </c>
      <c r="AB7" s="18">
        <f t="shared" si="2"/>
        <v>5.003884499999999</v>
      </c>
      <c r="AC7" s="18">
        <f t="shared" si="2"/>
        <v>5.003884499999999</v>
      </c>
      <c r="AD7" s="18">
        <f t="shared" si="2"/>
        <v>5.003884499999999</v>
      </c>
      <c r="AE7" s="18"/>
      <c r="AF7" s="18"/>
      <c r="AG7" s="18"/>
      <c r="AH7" s="18"/>
      <c r="AI7" s="18"/>
      <c r="AJ7" s="18"/>
      <c r="AK7" s="18"/>
      <c r="AL7" s="18"/>
      <c r="AM7" s="18"/>
    </row>
    <row r="8" spans="1:39" ht="19.5" customHeight="1">
      <c r="I8" s="12"/>
      <c r="J8" s="31" t="s">
        <v>16</v>
      </c>
      <c r="K8" s="31" t="s">
        <v>17</v>
      </c>
      <c r="L8" s="31" t="s">
        <v>18</v>
      </c>
      <c r="M8" s="20"/>
      <c r="N8" s="17" t="s">
        <v>19</v>
      </c>
      <c r="O8" s="18">
        <f>$G24</f>
        <v>5.0049999999999999</v>
      </c>
      <c r="P8" s="18">
        <f>G25</f>
        <v>5.0043999999999995</v>
      </c>
      <c r="Q8" s="18">
        <f>$G10</f>
        <v>5.0052000000000003</v>
      </c>
      <c r="R8" s="18">
        <f>$G11</f>
        <v>5.0051999999999994</v>
      </c>
      <c r="S8" s="18">
        <f>$G12</f>
        <v>5.0043999999999995</v>
      </c>
      <c r="T8" s="18">
        <f>$G13</f>
        <v>5.0041999999999991</v>
      </c>
      <c r="U8" s="18">
        <f>$G14</f>
        <v>5.004599999999999</v>
      </c>
      <c r="V8" s="18">
        <f>$G15</f>
        <v>5.0052000000000003</v>
      </c>
      <c r="W8" s="18">
        <f>$G16</f>
        <v>5.004599999999999</v>
      </c>
      <c r="X8" s="18">
        <f>$G17</f>
        <v>5.0053999999999998</v>
      </c>
      <c r="Y8" s="18">
        <f>$G18</f>
        <v>5.004599999999999</v>
      </c>
      <c r="Z8" s="18">
        <f>$G19</f>
        <v>5.0043999999999995</v>
      </c>
      <c r="AA8" s="18">
        <f>$G10</f>
        <v>5.0052000000000003</v>
      </c>
      <c r="AB8" s="18">
        <f>$G21</f>
        <v>5.004599999999999</v>
      </c>
      <c r="AC8" s="18">
        <f>$G22</f>
        <v>5.0041999999999991</v>
      </c>
      <c r="AD8" s="18">
        <f>$G23</f>
        <v>5.0048000000000004</v>
      </c>
      <c r="AE8" s="18"/>
      <c r="AF8" s="18"/>
      <c r="AG8" s="18"/>
      <c r="AH8" s="18"/>
      <c r="AI8" s="18"/>
      <c r="AJ8" s="18"/>
      <c r="AK8" s="18"/>
      <c r="AL8" s="18"/>
      <c r="AM8" s="18"/>
    </row>
    <row r="9" spans="1:39" ht="19.5" customHeight="1">
      <c r="I9" s="12"/>
      <c r="J9" s="31"/>
      <c r="K9" s="31"/>
      <c r="L9" s="31"/>
      <c r="M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ht="19.5" customHeight="1">
      <c r="A10" s="8">
        <v>44104</v>
      </c>
      <c r="B10" s="9">
        <v>5.0039999999999996</v>
      </c>
      <c r="C10" s="9">
        <v>5.0060000000000002</v>
      </c>
      <c r="D10" s="9">
        <v>5.0060000000000002</v>
      </c>
      <c r="E10" s="9">
        <v>5.0049999999999999</v>
      </c>
      <c r="F10" s="9">
        <v>5.0049999999999999</v>
      </c>
      <c r="G10" s="10">
        <f t="shared" ref="G10:G23" si="3">AVERAGE(B10:F10)</f>
        <v>5.0052000000000003</v>
      </c>
      <c r="H10" s="9">
        <f t="shared" ref="H10:H23" si="4">MAX(B10:F10)-MIN(B10:F10)</f>
        <v>2.0000000000006679E-3</v>
      </c>
      <c r="I10" s="12"/>
      <c r="J10" s="32" t="s">
        <v>7</v>
      </c>
      <c r="K10" s="34"/>
      <c r="L10" s="38">
        <f>AVERAGE(G10:G25)</f>
        <v>5.0047499999999996</v>
      </c>
      <c r="M10" s="22"/>
      <c r="N10" s="15" t="s">
        <v>20</v>
      </c>
      <c r="O10" s="16">
        <v>1</v>
      </c>
      <c r="P10" s="16">
        <v>2</v>
      </c>
      <c r="Q10" s="16">
        <v>3</v>
      </c>
      <c r="R10" s="16">
        <v>4</v>
      </c>
      <c r="S10" s="16">
        <v>5</v>
      </c>
      <c r="T10" s="16">
        <v>6</v>
      </c>
      <c r="U10" s="16">
        <v>7</v>
      </c>
      <c r="V10" s="16">
        <v>8</v>
      </c>
      <c r="W10" s="16">
        <v>9</v>
      </c>
      <c r="X10" s="16">
        <v>10</v>
      </c>
      <c r="Y10" s="16">
        <v>11</v>
      </c>
      <c r="Z10" s="16">
        <v>12</v>
      </c>
      <c r="AA10" s="16">
        <v>13</v>
      </c>
      <c r="AB10" s="16">
        <v>14</v>
      </c>
      <c r="AC10" s="16">
        <v>15</v>
      </c>
      <c r="AD10" s="16">
        <v>16</v>
      </c>
      <c r="AE10" s="16">
        <v>17</v>
      </c>
      <c r="AF10" s="16">
        <v>18</v>
      </c>
      <c r="AG10" s="16">
        <v>19</v>
      </c>
      <c r="AH10" s="16">
        <v>10</v>
      </c>
      <c r="AI10" s="16">
        <v>21</v>
      </c>
      <c r="AJ10" s="16">
        <v>22</v>
      </c>
      <c r="AK10" s="16">
        <v>23</v>
      </c>
      <c r="AL10" s="16">
        <v>24</v>
      </c>
      <c r="AM10" s="16">
        <v>25</v>
      </c>
    </row>
    <row r="11" spans="1:39" ht="19.5" customHeight="1">
      <c r="A11" s="8">
        <v>44119</v>
      </c>
      <c r="B11" s="9">
        <v>5.0039999999999996</v>
      </c>
      <c r="C11" s="9">
        <v>5.0069999999999997</v>
      </c>
      <c r="D11" s="9">
        <v>5.0069999999999997</v>
      </c>
      <c r="E11" s="9">
        <v>5.0039999999999996</v>
      </c>
      <c r="F11" s="9">
        <v>5.0039999999999996</v>
      </c>
      <c r="G11" s="10">
        <f t="shared" si="3"/>
        <v>5.0051999999999994</v>
      </c>
      <c r="H11" s="9">
        <f t="shared" si="4"/>
        <v>3.0000000000001137E-3</v>
      </c>
      <c r="I11" s="12"/>
      <c r="J11" s="32"/>
      <c r="K11" s="35"/>
      <c r="L11" s="39"/>
      <c r="M11" s="22"/>
      <c r="N11" s="19" t="s">
        <v>21</v>
      </c>
      <c r="O11" s="23">
        <f t="shared" ref="O11:AD11" si="5">$L$22</f>
        <v>3.1725000000008248E-3</v>
      </c>
      <c r="P11" s="23">
        <f t="shared" si="5"/>
        <v>3.1725000000008248E-3</v>
      </c>
      <c r="Q11" s="23">
        <f t="shared" si="5"/>
        <v>3.1725000000008248E-3</v>
      </c>
      <c r="R11" s="23">
        <f t="shared" si="5"/>
        <v>3.1725000000008248E-3</v>
      </c>
      <c r="S11" s="23">
        <f t="shared" si="5"/>
        <v>3.1725000000008248E-3</v>
      </c>
      <c r="T11" s="23">
        <f t="shared" si="5"/>
        <v>3.1725000000008248E-3</v>
      </c>
      <c r="U11" s="23">
        <f t="shared" si="5"/>
        <v>3.1725000000008248E-3</v>
      </c>
      <c r="V11" s="23">
        <f t="shared" si="5"/>
        <v>3.1725000000008248E-3</v>
      </c>
      <c r="W11" s="23">
        <f t="shared" si="5"/>
        <v>3.1725000000008248E-3</v>
      </c>
      <c r="X11" s="23">
        <f t="shared" si="5"/>
        <v>3.1725000000008248E-3</v>
      </c>
      <c r="Y11" s="23">
        <f t="shared" si="5"/>
        <v>3.1725000000008248E-3</v>
      </c>
      <c r="Z11" s="23">
        <f t="shared" si="5"/>
        <v>3.1725000000008248E-3</v>
      </c>
      <c r="AA11" s="23">
        <f t="shared" si="5"/>
        <v>3.1725000000008248E-3</v>
      </c>
      <c r="AB11" s="23">
        <f t="shared" si="5"/>
        <v>3.1725000000008248E-3</v>
      </c>
      <c r="AC11" s="23">
        <f t="shared" si="5"/>
        <v>3.1725000000008248E-3</v>
      </c>
      <c r="AD11" s="23">
        <f t="shared" si="5"/>
        <v>3.1725000000008248E-3</v>
      </c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39" ht="19.5" customHeight="1">
      <c r="A12" s="8">
        <v>44134</v>
      </c>
      <c r="B12" s="9">
        <v>5.0049999999999999</v>
      </c>
      <c r="C12" s="9">
        <v>5.0049999999999999</v>
      </c>
      <c r="D12" s="9">
        <v>5.0039999999999996</v>
      </c>
      <c r="E12" s="9">
        <v>5.0039999999999996</v>
      </c>
      <c r="F12" s="9">
        <v>5.0039999999999996</v>
      </c>
      <c r="G12" s="10">
        <f t="shared" si="3"/>
        <v>5.0043999999999995</v>
      </c>
      <c r="H12" s="9">
        <f t="shared" si="4"/>
        <v>1.000000000000334E-3</v>
      </c>
      <c r="I12" s="12"/>
      <c r="J12" s="32" t="s">
        <v>8</v>
      </c>
      <c r="K12" s="34"/>
      <c r="L12" s="38">
        <f>AVERAGE(H10:H25)</f>
        <v>1.5000000000003899E-3</v>
      </c>
      <c r="M12" s="22"/>
      <c r="N12" s="24" t="s">
        <v>22</v>
      </c>
      <c r="O12" s="23">
        <f>$L$20</f>
        <v>1.5000000000003899E-3</v>
      </c>
      <c r="P12" s="23">
        <f t="shared" ref="P12:AD12" si="6">$L$20</f>
        <v>1.5000000000003899E-3</v>
      </c>
      <c r="Q12" s="23">
        <f t="shared" si="6"/>
        <v>1.5000000000003899E-3</v>
      </c>
      <c r="R12" s="23">
        <f t="shared" si="6"/>
        <v>1.5000000000003899E-3</v>
      </c>
      <c r="S12" s="23">
        <f t="shared" si="6"/>
        <v>1.5000000000003899E-3</v>
      </c>
      <c r="T12" s="23">
        <f t="shared" si="6"/>
        <v>1.5000000000003899E-3</v>
      </c>
      <c r="U12" s="23">
        <f t="shared" si="6"/>
        <v>1.5000000000003899E-3</v>
      </c>
      <c r="V12" s="23">
        <f t="shared" si="6"/>
        <v>1.5000000000003899E-3</v>
      </c>
      <c r="W12" s="23">
        <f t="shared" si="6"/>
        <v>1.5000000000003899E-3</v>
      </c>
      <c r="X12" s="23">
        <f t="shared" si="6"/>
        <v>1.5000000000003899E-3</v>
      </c>
      <c r="Y12" s="23">
        <f t="shared" si="6"/>
        <v>1.5000000000003899E-3</v>
      </c>
      <c r="Z12" s="23">
        <f t="shared" si="6"/>
        <v>1.5000000000003899E-3</v>
      </c>
      <c r="AA12" s="23">
        <f t="shared" si="6"/>
        <v>1.5000000000003899E-3</v>
      </c>
      <c r="AB12" s="23">
        <f t="shared" si="6"/>
        <v>1.5000000000003899E-3</v>
      </c>
      <c r="AC12" s="23">
        <f t="shared" si="6"/>
        <v>1.5000000000003899E-3</v>
      </c>
      <c r="AD12" s="23">
        <f t="shared" si="6"/>
        <v>1.5000000000003899E-3</v>
      </c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39" ht="19.5" customHeight="1">
      <c r="A13" s="8">
        <v>44150</v>
      </c>
      <c r="B13" s="9">
        <v>5.0039999999999996</v>
      </c>
      <c r="C13" s="9">
        <v>5.0039999999999996</v>
      </c>
      <c r="D13" s="9">
        <v>5.0049999999999999</v>
      </c>
      <c r="E13" s="9">
        <v>5.0039999999999996</v>
      </c>
      <c r="F13" s="9">
        <v>5.0039999999999996</v>
      </c>
      <c r="G13" s="10">
        <f t="shared" si="3"/>
        <v>5.0041999999999991</v>
      </c>
      <c r="H13" s="9">
        <f t="shared" si="4"/>
        <v>1.000000000000334E-3</v>
      </c>
      <c r="I13" s="12"/>
      <c r="J13" s="32"/>
      <c r="K13" s="35"/>
      <c r="L13" s="39"/>
      <c r="M13" s="22"/>
      <c r="N13" s="17" t="s">
        <v>23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/>
      <c r="AF13" s="23"/>
      <c r="AG13" s="23"/>
      <c r="AH13" s="23"/>
      <c r="AI13" s="23"/>
      <c r="AJ13" s="23"/>
      <c r="AK13" s="23"/>
      <c r="AL13" s="23"/>
      <c r="AM13" s="23"/>
    </row>
    <row r="14" spans="1:39" ht="19.5" customHeight="1">
      <c r="A14" s="8">
        <v>44165</v>
      </c>
      <c r="B14" s="9">
        <v>5.0039999999999996</v>
      </c>
      <c r="C14" s="9">
        <v>5.0039999999999996</v>
      </c>
      <c r="D14" s="9">
        <v>5.0049999999999999</v>
      </c>
      <c r="E14" s="9">
        <v>5.0049999999999999</v>
      </c>
      <c r="F14" s="9">
        <v>5.0049999999999999</v>
      </c>
      <c r="G14" s="10">
        <f t="shared" si="3"/>
        <v>5.004599999999999</v>
      </c>
      <c r="H14" s="9">
        <f t="shared" si="4"/>
        <v>1.000000000000334E-3</v>
      </c>
      <c r="I14" s="12"/>
      <c r="J14" s="32" t="s">
        <v>24</v>
      </c>
      <c r="K14" s="34" t="s">
        <v>7</v>
      </c>
      <c r="L14" s="38">
        <f>L10</f>
        <v>5.0047499999999996</v>
      </c>
      <c r="M14" s="22"/>
      <c r="N14" s="25" t="s">
        <v>25</v>
      </c>
      <c r="O14" s="26">
        <f>$H$24</f>
        <v>2.0000000000006679E-3</v>
      </c>
      <c r="P14" s="26">
        <f>$H$25</f>
        <v>1.000000000000334E-3</v>
      </c>
      <c r="Q14" s="26">
        <f>$H$10</f>
        <v>2.0000000000006679E-3</v>
      </c>
      <c r="R14" s="26">
        <f>$H$11</f>
        <v>3.0000000000001137E-3</v>
      </c>
      <c r="S14" s="26">
        <f>$H$12</f>
        <v>1.000000000000334E-3</v>
      </c>
      <c r="T14" s="26">
        <f>$H$13</f>
        <v>1.000000000000334E-3</v>
      </c>
      <c r="U14" s="26">
        <f>$H$14</f>
        <v>1.000000000000334E-3</v>
      </c>
      <c r="V14" s="26">
        <f>$H$15</f>
        <v>2.0000000000006679E-3</v>
      </c>
      <c r="W14" s="26">
        <f>$H$16</f>
        <v>1.000000000000334E-3</v>
      </c>
      <c r="X14" s="26">
        <f>$H$17</f>
        <v>1.000000000000334E-3</v>
      </c>
      <c r="Y14" s="26">
        <f>$H$18</f>
        <v>1.000000000000334E-3</v>
      </c>
      <c r="Z14" s="26">
        <f>$H$19</f>
        <v>1.000000000000334E-3</v>
      </c>
      <c r="AA14" s="26">
        <f>$H$10</f>
        <v>2.0000000000006679E-3</v>
      </c>
      <c r="AB14" s="26">
        <f>$H$21</f>
        <v>1.000000000000334E-3</v>
      </c>
      <c r="AC14" s="26">
        <f>$H$22</f>
        <v>1.000000000000334E-3</v>
      </c>
      <c r="AD14" s="26">
        <f>$H$23</f>
        <v>3.0000000000001137E-3</v>
      </c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ht="19.5" customHeight="1">
      <c r="A15" s="8">
        <v>44180</v>
      </c>
      <c r="B15" s="9">
        <v>5.0049999999999999</v>
      </c>
      <c r="C15" s="9">
        <v>5.0039999999999996</v>
      </c>
      <c r="D15" s="9">
        <v>5.0060000000000002</v>
      </c>
      <c r="E15" s="9">
        <v>5.0049999999999999</v>
      </c>
      <c r="F15" s="9">
        <v>5.0060000000000002</v>
      </c>
      <c r="G15" s="10">
        <f t="shared" si="3"/>
        <v>5.0052000000000003</v>
      </c>
      <c r="H15" s="9">
        <f t="shared" si="4"/>
        <v>2.0000000000006679E-3</v>
      </c>
      <c r="I15" s="12"/>
      <c r="J15" s="32"/>
      <c r="K15" s="35"/>
      <c r="L15" s="39"/>
      <c r="M15" s="22"/>
    </row>
    <row r="16" spans="1:39" ht="19.5" customHeight="1">
      <c r="A16" s="8">
        <v>44195</v>
      </c>
      <c r="B16" s="9">
        <v>5.0039999999999996</v>
      </c>
      <c r="C16" s="9">
        <v>5.0049999999999999</v>
      </c>
      <c r="D16" s="9">
        <v>5.0049999999999999</v>
      </c>
      <c r="E16" s="9">
        <v>5.0049999999999999</v>
      </c>
      <c r="F16" s="9">
        <v>5.0039999999999996</v>
      </c>
      <c r="G16" s="10">
        <f t="shared" si="3"/>
        <v>5.004599999999999</v>
      </c>
      <c r="H16" s="9">
        <f t="shared" si="4"/>
        <v>1.000000000000334E-3</v>
      </c>
      <c r="I16" s="12"/>
      <c r="J16" s="32" t="s">
        <v>26</v>
      </c>
      <c r="K16" s="34" t="s">
        <v>27</v>
      </c>
      <c r="L16" s="38">
        <f>L10+L26*L12</f>
        <v>5.0056155000000002</v>
      </c>
      <c r="M16" s="22"/>
    </row>
    <row r="17" spans="1:13" ht="19.5" customHeight="1">
      <c r="A17" s="8">
        <v>44211</v>
      </c>
      <c r="B17" s="9">
        <v>5.0049999999999999</v>
      </c>
      <c r="C17" s="9">
        <v>5.0060000000000002</v>
      </c>
      <c r="D17" s="9">
        <v>5.0060000000000002</v>
      </c>
      <c r="E17" s="9">
        <v>5.0049999999999999</v>
      </c>
      <c r="F17" s="9">
        <v>5.0049999999999999</v>
      </c>
      <c r="G17" s="10">
        <f t="shared" si="3"/>
        <v>5.0053999999999998</v>
      </c>
      <c r="H17" s="9">
        <f t="shared" si="4"/>
        <v>1.000000000000334E-3</v>
      </c>
      <c r="I17" s="12"/>
      <c r="J17" s="32"/>
      <c r="K17" s="35"/>
      <c r="L17" s="39"/>
      <c r="M17" s="22"/>
    </row>
    <row r="18" spans="1:13" ht="19.5" customHeight="1">
      <c r="A18" s="8">
        <v>44226</v>
      </c>
      <c r="B18" s="9">
        <v>5.0049999999999999</v>
      </c>
      <c r="C18" s="9">
        <v>5.0039999999999996</v>
      </c>
      <c r="D18" s="9">
        <v>5.0049999999999999</v>
      </c>
      <c r="E18" s="9">
        <v>5.0049999999999999</v>
      </c>
      <c r="F18" s="9">
        <v>5.0039999999999996</v>
      </c>
      <c r="G18" s="10">
        <f t="shared" si="3"/>
        <v>5.004599999999999</v>
      </c>
      <c r="H18" s="9">
        <f t="shared" si="4"/>
        <v>1.000000000000334E-3</v>
      </c>
      <c r="I18" s="12"/>
      <c r="J18" s="32" t="s">
        <v>28</v>
      </c>
      <c r="K18" s="34" t="s">
        <v>29</v>
      </c>
      <c r="L18" s="38">
        <f>L14-L26*L12</f>
        <v>5.003884499999999</v>
      </c>
      <c r="M18" s="22"/>
    </row>
    <row r="19" spans="1:13" ht="19.5" customHeight="1">
      <c r="A19" s="8">
        <v>44242</v>
      </c>
      <c r="B19" s="9">
        <v>5.0049999999999999</v>
      </c>
      <c r="C19" s="9">
        <v>5.0039999999999996</v>
      </c>
      <c r="D19" s="9">
        <v>5.0049999999999999</v>
      </c>
      <c r="E19" s="9">
        <v>5.0039999999999996</v>
      </c>
      <c r="F19" s="9">
        <v>5.0039999999999996</v>
      </c>
      <c r="G19" s="10">
        <f t="shared" si="3"/>
        <v>5.0043999999999995</v>
      </c>
      <c r="H19" s="9">
        <f t="shared" si="4"/>
        <v>1.000000000000334E-3</v>
      </c>
      <c r="I19" s="12"/>
      <c r="J19" s="32"/>
      <c r="K19" s="35"/>
      <c r="L19" s="39"/>
      <c r="M19" s="22"/>
    </row>
    <row r="20" spans="1:13" ht="19.5" customHeight="1">
      <c r="A20" s="11">
        <v>44255</v>
      </c>
      <c r="B20" s="9">
        <v>5.0049999999999999</v>
      </c>
      <c r="C20" s="9">
        <v>5.0039999999999996</v>
      </c>
      <c r="D20" s="9">
        <v>5.0039999999999996</v>
      </c>
      <c r="E20" s="9">
        <v>5.0039999999999996</v>
      </c>
      <c r="F20" s="9">
        <v>5.0049999999999999</v>
      </c>
      <c r="G20" s="10">
        <f>AVERAGE(B10:F10)</f>
        <v>5.0052000000000003</v>
      </c>
      <c r="H20" s="9">
        <f>MAX(B10:F10)-MIN(B10:F10)</f>
        <v>2.0000000000006679E-3</v>
      </c>
      <c r="I20" s="12"/>
      <c r="J20" s="32" t="s">
        <v>30</v>
      </c>
      <c r="K20" s="34"/>
      <c r="L20" s="38">
        <f>L12</f>
        <v>1.5000000000003899E-3</v>
      </c>
      <c r="M20" s="22"/>
    </row>
    <row r="21" spans="1:13" ht="19.5" customHeight="1">
      <c r="A21" s="8">
        <v>44270</v>
      </c>
      <c r="B21" s="9">
        <v>5.0049999999999999</v>
      </c>
      <c r="C21" s="9">
        <v>5.0049999999999999</v>
      </c>
      <c r="D21" s="9">
        <v>5.0049999999999999</v>
      </c>
      <c r="E21" s="9">
        <v>5.0039999999999996</v>
      </c>
      <c r="F21" s="9">
        <v>5.0039999999999996</v>
      </c>
      <c r="G21" s="10">
        <f t="shared" si="3"/>
        <v>5.004599999999999</v>
      </c>
      <c r="H21" s="9">
        <f t="shared" si="4"/>
        <v>1.000000000000334E-3</v>
      </c>
      <c r="I21" s="12"/>
      <c r="J21" s="32"/>
      <c r="K21" s="35"/>
      <c r="L21" s="39"/>
      <c r="M21" s="22"/>
    </row>
    <row r="22" spans="1:13" ht="19.5" customHeight="1">
      <c r="A22" s="8">
        <v>44285</v>
      </c>
      <c r="B22" s="9">
        <v>5.0039999999999996</v>
      </c>
      <c r="C22" s="9">
        <v>5.0039999999999996</v>
      </c>
      <c r="D22" s="9">
        <v>5.0039999999999996</v>
      </c>
      <c r="E22" s="9">
        <v>5.0039999999999996</v>
      </c>
      <c r="F22" s="9">
        <v>5.0049999999999999</v>
      </c>
      <c r="G22" s="10">
        <f t="shared" si="3"/>
        <v>5.0041999999999991</v>
      </c>
      <c r="H22" s="9">
        <f t="shared" si="4"/>
        <v>1.000000000000334E-3</v>
      </c>
      <c r="I22" s="12"/>
      <c r="J22" s="32" t="s">
        <v>31</v>
      </c>
      <c r="K22" s="34" t="s">
        <v>32</v>
      </c>
      <c r="L22" s="38">
        <f>L30*L12</f>
        <v>3.1725000000008248E-3</v>
      </c>
      <c r="M22" s="22"/>
    </row>
    <row r="23" spans="1:13" ht="19.5" customHeight="1">
      <c r="A23" s="8">
        <v>44301</v>
      </c>
      <c r="B23" s="9">
        <v>5.0039999999999996</v>
      </c>
      <c r="C23" s="9">
        <v>5.0039999999999996</v>
      </c>
      <c r="D23" s="9">
        <v>5.0039999999999996</v>
      </c>
      <c r="E23" s="9">
        <v>5.0049999999999999</v>
      </c>
      <c r="F23" s="9">
        <v>5.0069999999999997</v>
      </c>
      <c r="G23" s="10">
        <f t="shared" si="3"/>
        <v>5.0048000000000004</v>
      </c>
      <c r="H23" s="9">
        <f t="shared" si="4"/>
        <v>3.0000000000001137E-3</v>
      </c>
      <c r="I23" s="12"/>
      <c r="J23" s="32"/>
      <c r="K23" s="35"/>
      <c r="L23" s="39"/>
      <c r="M23" s="22"/>
    </row>
    <row r="24" spans="1:13" ht="19.5" customHeight="1">
      <c r="A24" s="8">
        <v>44316</v>
      </c>
      <c r="B24" s="9">
        <v>5.0049999999999999</v>
      </c>
      <c r="C24" s="9">
        <v>5.0039999999999996</v>
      </c>
      <c r="D24" s="9">
        <v>5.0049999999999999</v>
      </c>
      <c r="E24" s="9">
        <v>5.0049999999999999</v>
      </c>
      <c r="F24" s="9">
        <v>5.0060000000000002</v>
      </c>
      <c r="G24" s="10">
        <f>AVERAGE(B24:F24)</f>
        <v>5.0049999999999999</v>
      </c>
      <c r="H24" s="9">
        <f>MAX(B24:F24)-MIN(B24:F24)</f>
        <v>2.0000000000006679E-3</v>
      </c>
      <c r="I24" s="12"/>
      <c r="J24" s="32" t="s">
        <v>33</v>
      </c>
      <c r="K24" s="34" t="s">
        <v>34</v>
      </c>
      <c r="L24" s="38" t="s">
        <v>35</v>
      </c>
      <c r="M24" s="22"/>
    </row>
    <row r="25" spans="1:13" ht="19.5" customHeight="1">
      <c r="A25" s="8">
        <v>44331</v>
      </c>
      <c r="B25" s="9">
        <v>5.0049999999999999</v>
      </c>
      <c r="C25" s="9">
        <v>5.0039999999999996</v>
      </c>
      <c r="D25" s="9">
        <v>5.0039999999999996</v>
      </c>
      <c r="E25" s="9">
        <v>5.0049999999999999</v>
      </c>
      <c r="F25" s="9">
        <v>5.0039999999999996</v>
      </c>
      <c r="G25" s="10">
        <f>AVERAGE(B25:F25)</f>
        <v>5.0043999999999995</v>
      </c>
      <c r="H25" s="9">
        <f>MAX(B25:F25)-MIN(B25:F25)</f>
        <v>1.000000000000334E-3</v>
      </c>
      <c r="I25" s="12"/>
      <c r="J25" s="32"/>
      <c r="K25" s="35"/>
      <c r="L25" s="39"/>
      <c r="M25" s="22"/>
    </row>
    <row r="26" spans="1:13" ht="19.5" customHeight="1">
      <c r="A26" s="14"/>
      <c r="B26" s="12"/>
      <c r="C26" s="12"/>
      <c r="D26" s="12"/>
      <c r="E26" s="12"/>
      <c r="F26" s="12"/>
      <c r="G26" s="13"/>
      <c r="H26" s="12"/>
      <c r="I26" s="12"/>
      <c r="J26" s="33" t="s">
        <v>36</v>
      </c>
      <c r="K26" s="33"/>
      <c r="L26" s="33">
        <v>0.57699999999999996</v>
      </c>
      <c r="M26" s="27"/>
    </row>
    <row r="27" spans="1:13" ht="19.5" customHeight="1">
      <c r="A27" s="14"/>
      <c r="B27" s="12"/>
      <c r="C27" s="12"/>
      <c r="D27" s="12"/>
      <c r="E27" s="12"/>
      <c r="F27" s="12"/>
      <c r="G27" s="13"/>
      <c r="H27" s="12"/>
      <c r="I27" s="12"/>
      <c r="J27" s="33"/>
      <c r="K27" s="33"/>
      <c r="L27" s="33"/>
      <c r="M27" s="27"/>
    </row>
    <row r="28" spans="1:13" ht="19.5" customHeight="1">
      <c r="A28" s="14"/>
      <c r="B28" s="12"/>
      <c r="C28" s="12"/>
      <c r="D28" s="12"/>
      <c r="E28" s="12"/>
      <c r="F28" s="12"/>
      <c r="G28" s="13"/>
      <c r="H28" s="12"/>
      <c r="I28" s="12"/>
      <c r="J28" s="33" t="s">
        <v>37</v>
      </c>
      <c r="K28" s="33"/>
      <c r="L28" s="33">
        <v>0</v>
      </c>
      <c r="M28" s="27"/>
    </row>
    <row r="29" spans="1:13" ht="19.5" customHeight="1">
      <c r="A29" s="14"/>
      <c r="B29" s="12"/>
      <c r="C29" s="12"/>
      <c r="D29" s="12"/>
      <c r="E29" s="12"/>
      <c r="F29" s="12"/>
      <c r="G29" s="13"/>
      <c r="H29" s="12"/>
      <c r="I29" s="12"/>
      <c r="J29" s="33"/>
      <c r="K29" s="33"/>
      <c r="L29" s="33"/>
      <c r="M29" s="27"/>
    </row>
    <row r="30" spans="1:13" ht="19.5" customHeight="1">
      <c r="A30" s="14"/>
      <c r="B30" s="12"/>
      <c r="C30" s="12"/>
      <c r="D30" s="12"/>
      <c r="E30" s="12"/>
      <c r="F30" s="12"/>
      <c r="G30" s="13"/>
      <c r="H30" s="12"/>
      <c r="I30" s="12"/>
      <c r="J30" s="33" t="s">
        <v>38</v>
      </c>
      <c r="K30" s="33"/>
      <c r="L30" s="33">
        <v>2.1150000000000002</v>
      </c>
      <c r="M30" s="27"/>
    </row>
    <row r="31" spans="1:13" ht="19.5" customHeight="1">
      <c r="A31" s="14"/>
      <c r="B31" s="12"/>
      <c r="C31" s="12"/>
      <c r="D31" s="12"/>
      <c r="E31" s="12"/>
      <c r="F31" s="12"/>
      <c r="G31" s="13"/>
      <c r="H31" s="12"/>
      <c r="I31" s="12"/>
      <c r="J31" s="33"/>
      <c r="K31" s="33"/>
      <c r="L31" s="33"/>
      <c r="M31" s="27"/>
    </row>
    <row r="32" spans="1:13" ht="19.5" customHeight="1">
      <c r="A32" s="14"/>
      <c r="B32" s="12"/>
      <c r="C32" s="12"/>
      <c r="D32" s="12"/>
      <c r="E32" s="12"/>
      <c r="F32" s="12"/>
      <c r="G32" s="13"/>
      <c r="H32" s="12"/>
      <c r="I32" s="12"/>
      <c r="J32" s="12"/>
      <c r="K32" s="12"/>
    </row>
    <row r="33" spans="1:39" ht="19.5" customHeight="1">
      <c r="E33" s="6"/>
    </row>
    <row r="34" spans="1:39" ht="19.5" customHeight="1">
      <c r="A34" s="28" t="s">
        <v>39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 t="s">
        <v>39</v>
      </c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ht="19.5" customHeight="1">
      <c r="B35" s="6"/>
      <c r="E35" s="6"/>
    </row>
    <row r="36" spans="1:39">
      <c r="B36" s="6"/>
      <c r="E36" s="6"/>
    </row>
    <row r="37" spans="1:39">
      <c r="E37" s="6"/>
    </row>
    <row r="38" spans="1:39">
      <c r="E38" s="6"/>
    </row>
    <row r="39" spans="1:39">
      <c r="E39" s="6"/>
    </row>
    <row r="40" spans="1:39">
      <c r="E40" s="6"/>
    </row>
    <row r="41" spans="1:39">
      <c r="E41" s="6"/>
    </row>
    <row r="42" spans="1:39">
      <c r="E42" s="6"/>
    </row>
    <row r="43" spans="1:39">
      <c r="E43" s="6"/>
    </row>
    <row r="44" spans="1:39">
      <c r="E44" s="6"/>
    </row>
    <row r="45" spans="1:39">
      <c r="E45" s="6"/>
    </row>
    <row r="46" spans="1:39">
      <c r="E46" s="6"/>
    </row>
    <row r="47" spans="1:39">
      <c r="E47" s="6"/>
    </row>
    <row r="48" spans="1:39">
      <c r="E48" s="6"/>
    </row>
    <row r="49" spans="5:5">
      <c r="E49" s="6"/>
    </row>
  </sheetData>
  <mergeCells count="44">
    <mergeCell ref="A1:M2"/>
    <mergeCell ref="N1:AM2"/>
    <mergeCell ref="L20:L21"/>
    <mergeCell ref="L22:L23"/>
    <mergeCell ref="L24:L25"/>
    <mergeCell ref="L8:L9"/>
    <mergeCell ref="L10:L11"/>
    <mergeCell ref="L12:L13"/>
    <mergeCell ref="L14:L15"/>
    <mergeCell ref="L16:L17"/>
    <mergeCell ref="L18:L19"/>
    <mergeCell ref="B6:F6"/>
    <mergeCell ref="J24:J25"/>
    <mergeCell ref="J26:J27"/>
    <mergeCell ref="L26:L27"/>
    <mergeCell ref="L28:L29"/>
    <mergeCell ref="L30:L31"/>
    <mergeCell ref="K24:K25"/>
    <mergeCell ref="K26:K27"/>
    <mergeCell ref="K28:K29"/>
    <mergeCell ref="K30:K31"/>
    <mergeCell ref="K18:K19"/>
    <mergeCell ref="K20:K21"/>
    <mergeCell ref="K22:K23"/>
    <mergeCell ref="J16:J17"/>
    <mergeCell ref="J18:J19"/>
    <mergeCell ref="J20:J21"/>
    <mergeCell ref="J22:J23"/>
    <mergeCell ref="A34:M34"/>
    <mergeCell ref="N34:AM34"/>
    <mergeCell ref="A6:A7"/>
    <mergeCell ref="G6:G7"/>
    <mergeCell ref="H6:H7"/>
    <mergeCell ref="J8:J9"/>
    <mergeCell ref="J10:J11"/>
    <mergeCell ref="J12:J13"/>
    <mergeCell ref="J14:J15"/>
    <mergeCell ref="J28:J29"/>
    <mergeCell ref="J30:J31"/>
    <mergeCell ref="K8:K9"/>
    <mergeCell ref="K10:K11"/>
    <mergeCell ref="K12:K13"/>
    <mergeCell ref="K14:K15"/>
    <mergeCell ref="K16:K17"/>
  </mergeCells>
  <phoneticPr fontId="11" type="noConversion"/>
  <printOptions horizontalCentered="1" verticalCentered="1"/>
  <pageMargins left="0.39" right="0.39" top="0.39" bottom="0.39" header="0.51" footer="0.51"/>
  <pageSetup paperSize="9" scale="76" orientation="landscape" r:id="rId1"/>
  <headerFooter alignWithMargins="0"/>
  <colBreaks count="1" manualBreakCount="1">
    <brk id="13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测量过程监视2 (2020.04)</vt:lpstr>
      <vt:lpstr>'测量过程监视2 (2020.04)'!Print_Area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somebody</cp:lastModifiedBy>
  <cp:lastPrinted>2021-05-24T07:58:02Z</cp:lastPrinted>
  <dcterms:created xsi:type="dcterms:W3CDTF">1996-12-17T01:32:42Z</dcterms:created>
  <dcterms:modified xsi:type="dcterms:W3CDTF">2021-05-24T07:58:45Z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B41FF8F5C1484ADC898FFAAE23A4DED6</vt:lpwstr>
  </property>
</Properties>
</file>