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330" activeTab="1"/>
  </bookViews>
  <sheets>
    <sheet name="1A" sheetId="16" r:id="rId1"/>
    <sheet name="控制图" sheetId="18" r:id="rId2"/>
  </sheets>
  <definedNames>
    <definedName name="_xlnm.Print_Area" localSheetId="0">'1A'!$A$1:$I$37</definedName>
    <definedName name="_xlnm.Print_Area" localSheetId="1">控制图!$A$1:$L$31</definedName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<sst xmlns="http://schemas.openxmlformats.org/spreadsheetml/2006/main" count="67" uniqueCount="56">
  <si>
    <t xml:space="preserve">附录D           </t>
  </si>
  <si>
    <t>潜油电泵胶囊中间接头尺寸测量过程监视统计记录表</t>
  </si>
  <si>
    <t xml:space="preserve">  测量过程名称：潜油电泵胶囊中间接头尺寸测量</t>
  </si>
  <si>
    <t>被测参数：潜油电泵胶囊中间接头尺寸测量 测量范围：Φ（56.75-56.85）mm   允差范围：±0.05mm</t>
  </si>
  <si>
    <t>测量设备：游标卡尺      测量范围：(0-150)mm   示值误差：±0.02mm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</si>
  <si>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</si>
  <si>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核查标准：标准量块组48mm</t>
  </si>
  <si>
    <t>序号</t>
  </si>
  <si>
    <t>核查</t>
  </si>
  <si>
    <r>
      <rPr>
        <sz val="12"/>
        <rFont val="宋体"/>
        <charset val="134"/>
      </rPr>
      <t>观察记录（m</t>
    </r>
    <r>
      <rPr>
        <sz val="12"/>
        <rFont val="宋体"/>
        <charset val="134"/>
      </rPr>
      <t>m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</si>
  <si>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</si>
  <si>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</si>
  <si>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</si>
  <si>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</si>
  <si>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</si>
  <si>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</si>
  <si>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</si>
  <si>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2020.8.10</t>
  </si>
  <si>
    <t>2020.8.12</t>
  </si>
  <si>
    <t>2020.9.8</t>
  </si>
  <si>
    <t>2020.9.25</t>
  </si>
  <si>
    <t xml:space="preserve">                  </t>
  </si>
  <si>
    <t xml:space="preserve">                          </t>
  </si>
  <si>
    <t>2020.10.13</t>
  </si>
  <si>
    <t>2020.10.26</t>
  </si>
  <si>
    <t>2020.11.13</t>
  </si>
  <si>
    <t xml:space="preserve">                        </t>
  </si>
  <si>
    <t>2020.11.27</t>
  </si>
  <si>
    <t>2020.12.14</t>
  </si>
  <si>
    <t>2020.12.25</t>
  </si>
  <si>
    <t>2021.1.16</t>
  </si>
  <si>
    <t>2021.2.26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</si>
  <si>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</si>
  <si>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</si>
  <si>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</si>
  <si>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</si>
  <si>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</si>
  <si>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</si>
  <si>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</si>
  <si>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</si>
  <si>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</si>
  <si>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</si>
  <si>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</si>
  <si>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</si>
  <si>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</si>
  <si>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</si>
  <si>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</si>
  <si>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均值、极差控制图状态正常，潜油电泵胶囊中间接头尺寸测量过程中未出现非正常变异，能满足生产工艺要求。</t>
  </si>
  <si>
    <r>
      <t xml:space="preserve">      </t>
    </r>
    <r>
      <rPr>
        <sz val="12"/>
        <rFont val="宋体"/>
        <charset val="134"/>
      </rPr>
      <t>核查人员：周宁宁</t>
    </r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日期：</t>
    </r>
    <r>
      <rPr>
        <sz val="12"/>
        <rFont val="Times New Roman"/>
        <charset val="134"/>
      </rPr>
      <t xml:space="preserve"> 2021.1.28</t>
    </r>
  </si>
  <si>
    <t>附录E            潜油电泵胶囊中间接头尺寸测量过程质控图</t>
  </si>
  <si>
    <t>UCL=48.06</t>
  </si>
  <si>
    <t>CL=48</t>
  </si>
  <si>
    <t>LCL=47.94</t>
  </si>
  <si>
    <t>UCL=0.22</t>
  </si>
  <si>
    <t>CL=0.11</t>
  </si>
  <si>
    <t>LCL=0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</si>
</sst>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 "/>
    <numFmt numFmtId="178" formatCode="0.00;[Red]0.00"/>
    <numFmt numFmtId="179" formatCode="0.000_ "/>
  </numFmts>
  <fonts count="32"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7" borderId="13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Border="1"/>
    <xf numFmtId="0" fontId="0" fillId="0" borderId="0" xfId="0" applyFont="1"/>
    <xf numFmtId="0" fontId="0" fillId="0" borderId="0" xfId="0" applyFont="1" applyBorder="1"/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 indent="1"/>
    </xf>
    <xf numFmtId="0" fontId="0" fillId="0" borderId="0" xfId="0" applyAlignment="1">
      <alignment horizontal="left" wrapText="1" indent="1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0" fillId="0" borderId="7" xfId="0" applyFont="1" applyBorder="1" applyAlignment="1"/>
    <xf numFmtId="177" fontId="0" fillId="0" borderId="8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8" xfId="0" applyFont="1" applyBorder="1" applyAlignment="1"/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0" fontId="8" fillId="0" borderId="0" xfId="0" applyFont="1"/>
    <xf numFmtId="178" fontId="0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79" fontId="5" fillId="0" borderId="0" xfId="0" applyNumberFormat="1" applyFont="1" applyBorder="1" applyAlignment="1">
      <alignment horizontal="center" wrapText="1"/>
    </xf>
    <xf numFmtId="179" fontId="5" fillId="0" borderId="0" xfId="0" applyNumberFormat="1" applyFont="1" applyBorder="1" applyAlignment="1">
      <alignment horizontal="center" vertical="top" wrapText="1"/>
    </xf>
    <xf numFmtId="0" fontId="0" fillId="0" borderId="10" xfId="0" applyFont="1" applyBorder="1" applyAlignment="1"/>
    <xf numFmtId="0" fontId="0" fillId="0" borderId="6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>
                <a:solidFill>
                  <a:sysClr val="windowText" lastClr="000000"/>
                </a:solidFill>
              </a:rPr>
              <a:t>均值控制图</a:t>
            </a:r>
            <a:endParaRPr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'1A'!$H$9:$H$20</c:f>
              <c:numCache>
                <c:formatCode>0.00;[Red]0.00</c:formatCode>
                <c:ptCount val="12"/>
                <c:pt idx="0">
                  <c:v>48.004</c:v>
                </c:pt>
                <c:pt idx="1">
                  <c:v>47.992</c:v>
                </c:pt>
                <c:pt idx="2">
                  <c:v>48.016</c:v>
                </c:pt>
                <c:pt idx="3">
                  <c:v>48.036</c:v>
                </c:pt>
                <c:pt idx="4">
                  <c:v>47.988</c:v>
                </c:pt>
                <c:pt idx="5">
                  <c:v>47.984</c:v>
                </c:pt>
                <c:pt idx="6">
                  <c:v>48.004</c:v>
                </c:pt>
                <c:pt idx="7">
                  <c:v>47.992</c:v>
                </c:pt>
                <c:pt idx="8">
                  <c:v>48.004</c:v>
                </c:pt>
                <c:pt idx="9">
                  <c:v>47.988</c:v>
                </c:pt>
                <c:pt idx="10">
                  <c:v>48.004</c:v>
                </c:pt>
                <c:pt idx="11">
                  <c:v>47.992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8605312"/>
        <c:axId val="98611200"/>
      </c:lineChart>
      <c:catAx>
        <c:axId val="98605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8611200"/>
        <c:crosses val="autoZero"/>
        <c:auto val="1"/>
        <c:lblAlgn val="ctr"/>
        <c:lblOffset val="100"/>
        <c:noMultiLvlLbl val="0"/>
      </c:catAx>
      <c:valAx>
        <c:axId val="9861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860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>
                <a:solidFill>
                  <a:sysClr val="windowText" lastClr="000000"/>
                </a:solidFill>
              </a:rPr>
              <a:t>极差控制图</a:t>
            </a:r>
            <a:endParaRPr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'1A'!$I$9:$I$20</c:f>
              <c:numCache>
                <c:formatCode>0.00;[Red]0.00</c:formatCode>
                <c:ptCount val="12"/>
                <c:pt idx="0">
                  <c:v>0.100000000000001</c:v>
                </c:pt>
                <c:pt idx="1">
                  <c:v>0.0799999999999983</c:v>
                </c:pt>
                <c:pt idx="2">
                  <c:v>0.119999999999997</c:v>
                </c:pt>
                <c:pt idx="3">
                  <c:v>0.100000000000001</c:v>
                </c:pt>
                <c:pt idx="4">
                  <c:v>0.120000000000005</c:v>
                </c:pt>
                <c:pt idx="5">
                  <c:v>0.140000000000001</c:v>
                </c:pt>
                <c:pt idx="6">
                  <c:v>0.100000000000001</c:v>
                </c:pt>
                <c:pt idx="7">
                  <c:v>0.0799999999999983</c:v>
                </c:pt>
                <c:pt idx="8">
                  <c:v>0.100000000000001</c:v>
                </c:pt>
                <c:pt idx="9">
                  <c:v>0.120000000000005</c:v>
                </c:pt>
                <c:pt idx="10">
                  <c:v>0.100000000000001</c:v>
                </c:pt>
                <c:pt idx="11">
                  <c:v>0.0799999999999983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8622848"/>
        <c:axId val="98993280"/>
      </c:lineChart>
      <c:catAx>
        <c:axId val="98622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8993280"/>
        <c:crosses val="autoZero"/>
        <c:auto val="1"/>
        <c:lblAlgn val="ctr"/>
        <c:lblOffset val="100"/>
        <c:noMultiLvlLbl val="0"/>
      </c:catAx>
      <c:valAx>
        <c:axId val="9899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86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304800</xdr:colOff>
      <xdr:row>23</xdr:row>
      <xdr:rowOff>47625</xdr:rowOff>
    </xdr:from>
    <xdr:to>
      <xdr:col>5</xdr:col>
      <xdr:colOff>571500</xdr:colOff>
      <xdr:row>23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505325" y="711327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695450" y="972312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139700</xdr:colOff>
          <xdr:row>6</xdr:row>
          <xdr:rowOff>57150</xdr:rowOff>
        </xdr:from>
        <xdr:to>
          <xdr:col>7</xdr:col>
          <xdr:colOff>298450</xdr:colOff>
          <xdr:row>7</xdr:row>
          <xdr:rowOff>69850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6045200" y="1976755"/>
              <a:ext cx="158750" cy="307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23</xdr:row>
          <xdr:rowOff>0</xdr:rowOff>
        </xdr:from>
        <xdr:to>
          <xdr:col>0</xdr:col>
          <xdr:colOff>488950</xdr:colOff>
          <xdr:row>23</xdr:row>
          <xdr:rowOff>196850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304800" y="7065645"/>
              <a:ext cx="18415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82550</xdr:colOff>
          <xdr:row>27</xdr:row>
          <xdr:rowOff>19050</xdr:rowOff>
        </xdr:from>
        <xdr:to>
          <xdr:col>2</xdr:col>
          <xdr:colOff>260350</xdr:colOff>
          <xdr:row>28</xdr:row>
          <xdr:rowOff>25400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701800" y="8361045"/>
              <a:ext cx="177800" cy="3016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28</xdr:row>
          <xdr:rowOff>69850</xdr:rowOff>
        </xdr:from>
        <xdr:to>
          <xdr:col>2</xdr:col>
          <xdr:colOff>419100</xdr:colOff>
          <xdr:row>29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63700" y="8707120"/>
              <a:ext cx="374650" cy="3968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29</xdr:row>
          <xdr:rowOff>31750</xdr:rowOff>
        </xdr:from>
        <xdr:to>
          <xdr:col>2</xdr:col>
          <xdr:colOff>419100</xdr:colOff>
          <xdr:row>30</xdr:row>
          <xdr:rowOff>6350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63700" y="9135745"/>
              <a:ext cx="374650" cy="317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32</xdr:row>
          <xdr:rowOff>76200</xdr:rowOff>
        </xdr:from>
        <xdr:to>
          <xdr:col>2</xdr:col>
          <xdr:colOff>285750</xdr:colOff>
          <xdr:row>33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644650" y="10075545"/>
              <a:ext cx="2603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355600</xdr:colOff>
          <xdr:row>26</xdr:row>
          <xdr:rowOff>63500</xdr:rowOff>
        </xdr:from>
        <xdr:to>
          <xdr:col>0</xdr:col>
          <xdr:colOff>457200</xdr:colOff>
          <xdr:row>26</xdr:row>
          <xdr:rowOff>152400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355600" y="8176895"/>
              <a:ext cx="101600" cy="88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33</xdr:row>
          <xdr:rowOff>44450</xdr:rowOff>
        </xdr:from>
        <xdr:to>
          <xdr:col>2</xdr:col>
          <xdr:colOff>374650</xdr:colOff>
          <xdr:row>33</xdr:row>
          <xdr:rowOff>241300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651000" y="10434320"/>
              <a:ext cx="342900" cy="1968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0</xdr:colOff>
      <xdr:row>33</xdr:row>
      <xdr:rowOff>0</xdr:rowOff>
    </xdr:from>
    <xdr:to>
      <xdr:col>5</xdr:col>
      <xdr:colOff>749935</xdr:colOff>
      <xdr:row>33</xdr:row>
      <xdr:rowOff>340995</xdr:rowOff>
    </xdr:to>
    <xdr:pic>
      <xdr:nvPicPr>
        <xdr:cNvPr id="2" name="图片 30" descr="7639b7b0f127b8469a5f6d27337bed1"/>
        <xdr:cNvPicPr>
          <a:picLocks noChangeAspect="1"/>
        </xdr:cNvPicPr>
      </xdr:nvPicPr>
      <xdr:blipFill>
        <a:blip r:embed="rId2">
          <a:biLevel thresh="50000"/>
        </a:blip>
        <a:srcRect l="14530" t="30171" r="45839" b="56316"/>
        <a:stretch>
          <a:fillRect/>
        </a:stretch>
      </xdr:blipFill>
      <xdr:spPr>
        <a:xfrm>
          <a:off x="4200525" y="10389870"/>
          <a:ext cx="749935" cy="340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9524</xdr:colOff>
      <xdr:row>2</xdr:row>
      <xdr:rowOff>171450</xdr:rowOff>
    </xdr:from>
    <xdr:to>
      <xdr:col>10</xdr:col>
      <xdr:colOff>552449</xdr:colOff>
      <xdr:row>15</xdr:row>
      <xdr:rowOff>171450</xdr:rowOff>
    </xdr:to>
    <xdr:graphicFrame>
      <xdr:nvGraphicFramePr>
        <xdr:cNvPr id="14" name="图表 13"/>
        <xdr:cNvGraphicFramePr/>
      </xdr:nvGraphicFramePr>
      <xdr:xfrm>
        <a:off x="8890" y="655320"/>
        <a:ext cx="7400925" cy="2476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476250</xdr:colOff>
      <xdr:row>13</xdr:row>
      <xdr:rowOff>0</xdr:rowOff>
    </xdr:from>
    <xdr:to>
      <xdr:col>10</xdr:col>
      <xdr:colOff>238125</xdr:colOff>
      <xdr:row>13</xdr:row>
      <xdr:rowOff>0</xdr:rowOff>
    </xdr:to>
    <xdr:cxnSp>
      <xdr:nvCxnSpPr>
        <xdr:cNvPr id="15" name="直接连接符 14"/>
        <xdr:cNvCxnSpPr/>
      </xdr:nvCxnSpPr>
      <xdr:spPr>
        <a:xfrm>
          <a:off x="476250" y="2579370"/>
          <a:ext cx="66198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466725</xdr:colOff>
      <xdr:row>4</xdr:row>
      <xdr:rowOff>161925</xdr:rowOff>
    </xdr:from>
    <xdr:to>
      <xdr:col>10</xdr:col>
      <xdr:colOff>228600</xdr:colOff>
      <xdr:row>4</xdr:row>
      <xdr:rowOff>161925</xdr:rowOff>
    </xdr:to>
    <xdr:cxnSp>
      <xdr:nvCxnSpPr>
        <xdr:cNvPr id="16" name="直接连接符 15"/>
        <xdr:cNvCxnSpPr/>
      </xdr:nvCxnSpPr>
      <xdr:spPr>
        <a:xfrm>
          <a:off x="466725" y="1026795"/>
          <a:ext cx="66198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504825</xdr:colOff>
      <xdr:row>9</xdr:row>
      <xdr:rowOff>28575</xdr:rowOff>
    </xdr:from>
    <xdr:to>
      <xdr:col>10</xdr:col>
      <xdr:colOff>266700</xdr:colOff>
      <xdr:row>9</xdr:row>
      <xdr:rowOff>28575</xdr:rowOff>
    </xdr:to>
    <xdr:cxnSp>
      <xdr:nvCxnSpPr>
        <xdr:cNvPr id="17" name="直接连接符 16"/>
        <xdr:cNvCxnSpPr/>
      </xdr:nvCxnSpPr>
      <xdr:spPr>
        <a:xfrm>
          <a:off x="504825" y="1845945"/>
          <a:ext cx="66198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16</xdr:row>
      <xdr:rowOff>0</xdr:rowOff>
    </xdr:from>
    <xdr:to>
      <xdr:col>10</xdr:col>
      <xdr:colOff>533400</xdr:colOff>
      <xdr:row>30</xdr:row>
      <xdr:rowOff>38100</xdr:rowOff>
    </xdr:to>
    <xdr:graphicFrame>
      <xdr:nvGraphicFramePr>
        <xdr:cNvPr id="18" name="图表 17"/>
        <xdr:cNvGraphicFramePr/>
      </xdr:nvGraphicFramePr>
      <xdr:xfrm>
        <a:off x="9525" y="3150870"/>
        <a:ext cx="7381875" cy="2705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419100</xdr:colOff>
      <xdr:row>28</xdr:row>
      <xdr:rowOff>0</xdr:rowOff>
    </xdr:from>
    <xdr:to>
      <xdr:col>10</xdr:col>
      <xdr:colOff>85725</xdr:colOff>
      <xdr:row>28</xdr:row>
      <xdr:rowOff>0</xdr:rowOff>
    </xdr:to>
    <xdr:cxnSp>
      <xdr:nvCxnSpPr>
        <xdr:cNvPr id="19" name="直接连接符 18"/>
        <xdr:cNvCxnSpPr/>
      </xdr:nvCxnSpPr>
      <xdr:spPr>
        <a:xfrm>
          <a:off x="419100" y="5436870"/>
          <a:ext cx="65246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21</xdr:row>
      <xdr:rowOff>76200</xdr:rowOff>
    </xdr:from>
    <xdr:to>
      <xdr:col>10</xdr:col>
      <xdr:colOff>47625</xdr:colOff>
      <xdr:row>21</xdr:row>
      <xdr:rowOff>76200</xdr:rowOff>
    </xdr:to>
    <xdr:cxnSp>
      <xdr:nvCxnSpPr>
        <xdr:cNvPr id="20" name="直接连接符 19"/>
        <xdr:cNvCxnSpPr/>
      </xdr:nvCxnSpPr>
      <xdr:spPr>
        <a:xfrm>
          <a:off x="381000" y="4179570"/>
          <a:ext cx="65246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18</xdr:row>
      <xdr:rowOff>19050</xdr:rowOff>
    </xdr:from>
    <xdr:to>
      <xdr:col>10</xdr:col>
      <xdr:colOff>76200</xdr:colOff>
      <xdr:row>18</xdr:row>
      <xdr:rowOff>19050</xdr:rowOff>
    </xdr:to>
    <xdr:cxnSp>
      <xdr:nvCxnSpPr>
        <xdr:cNvPr id="21" name="直接连接符 20"/>
        <xdr:cNvCxnSpPr/>
      </xdr:nvCxnSpPr>
      <xdr:spPr>
        <a:xfrm>
          <a:off x="409575" y="3550920"/>
          <a:ext cx="652462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749935</xdr:colOff>
      <xdr:row>17</xdr:row>
      <xdr:rowOff>150495</xdr:rowOff>
    </xdr:to>
    <xdr:pic>
      <xdr:nvPicPr>
        <xdr:cNvPr id="2" name="图片 30" descr="7639b7b0f127b8469a5f6d27337bed1"/>
        <xdr:cNvPicPr>
          <a:picLocks noChangeAspect="1"/>
        </xdr:cNvPicPr>
      </xdr:nvPicPr>
      <xdr:blipFill>
        <a:blip r:embed="rId3">
          <a:biLevel thresh="50000"/>
        </a:blip>
        <a:srcRect l="14530" t="30171" r="45839" b="56316"/>
        <a:stretch>
          <a:fillRect/>
        </a:stretch>
      </xdr:blipFill>
      <xdr:spPr>
        <a:xfrm>
          <a:off x="7543800" y="3150870"/>
          <a:ext cx="749935" cy="340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L37"/>
  <sheetViews>
    <sheetView topLeftCell="A28" workbookViewId="0">
      <selection activeCell="G34" sqref="G34"/>
    </sheetView>
  </sheetViews>
  <sheetFormatPr defaultColWidth="9" defaultRowHeight="15"/>
  <cols>
    <col min="1" max="1" width="10" style="2" customWidth="1"/>
    <col min="2" max="2" width="11.25" style="2" customWidth="1"/>
    <col min="3" max="3" width="10.375" style="2" customWidth="1"/>
    <col min="4" max="4" width="12" style="2" customWidth="1"/>
    <col min="5" max="5" width="11.5" style="2" customWidth="1"/>
    <col min="6" max="6" width="10.875" style="2" customWidth="1"/>
    <col min="7" max="7" width="11.5" style="2" customWidth="1"/>
    <col min="8" max="8" width="11.625" style="2" customWidth="1"/>
    <col min="9" max="9" width="10.375" style="2" customWidth="1"/>
    <col min="10" max="16384" width="9" style="2"/>
  </cols>
  <sheetData>
    <row r="1" ht="17.5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29.25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ht="26.1" customHeight="1" spans="1:9">
      <c r="A3" s="10" t="s">
        <v>2</v>
      </c>
      <c r="B3" s="11"/>
      <c r="C3" s="11"/>
      <c r="D3" s="11"/>
      <c r="E3" s="11"/>
      <c r="F3" s="11"/>
      <c r="G3" s="12"/>
      <c r="H3" s="12"/>
      <c r="I3" s="12"/>
    </row>
    <row r="4" ht="26.1" customHeight="1" spans="1:9">
      <c r="A4" s="13" t="s">
        <v>3</v>
      </c>
      <c r="B4" s="14"/>
      <c r="C4" s="14"/>
      <c r="D4" s="14"/>
      <c r="E4" s="14"/>
      <c r="F4" s="14"/>
      <c r="G4" s="14"/>
      <c r="H4" s="14"/>
      <c r="I4" s="14"/>
    </row>
    <row r="5" ht="26.1" customHeight="1" spans="1:9">
      <c r="A5" s="15" t="s">
        <v>4</v>
      </c>
      <c r="B5" s="14"/>
      <c r="C5" s="14"/>
      <c r="D5" s="14"/>
      <c r="E5" s="14"/>
      <c r="F5" s="14"/>
      <c r="G5" s="14"/>
      <c r="H5" s="14"/>
      <c r="I5" s="14"/>
    </row>
    <row r="6" ht="26.1" customHeight="1" spans="1:9">
      <c r="A6" s="16" t="s">
        <v>5</v>
      </c>
      <c r="B6" s="17"/>
      <c r="C6" s="17"/>
      <c r="D6" s="18" t="s">
        <v>6</v>
      </c>
      <c r="E6" s="19"/>
      <c r="F6" s="19"/>
      <c r="G6" s="19"/>
      <c r="H6" s="19"/>
      <c r="I6" s="19"/>
    </row>
    <row r="7" ht="23.25" customHeight="1" spans="1:9">
      <c r="A7" s="20" t="s">
        <v>7</v>
      </c>
      <c r="B7" s="21" t="s">
        <v>8</v>
      </c>
      <c r="C7" s="21" t="s">
        <v>9</v>
      </c>
      <c r="D7" s="21"/>
      <c r="E7" s="21"/>
      <c r="F7" s="21"/>
      <c r="G7" s="21"/>
      <c r="H7" s="22"/>
      <c r="I7" s="66" t="s">
        <v>10</v>
      </c>
    </row>
    <row r="8" ht="21.95" customHeight="1" spans="1:9">
      <c r="A8" s="23"/>
      <c r="B8" s="24" t="s">
        <v>11</v>
      </c>
      <c r="C8" s="25" t="s">
        <v>12</v>
      </c>
      <c r="D8" s="25" t="s">
        <v>13</v>
      </c>
      <c r="E8" s="25" t="s">
        <v>14</v>
      </c>
      <c r="F8" s="25" t="s">
        <v>15</v>
      </c>
      <c r="G8" s="25" t="s">
        <v>16</v>
      </c>
      <c r="H8" s="26"/>
      <c r="I8" s="67"/>
    </row>
    <row r="9" s="4" customFormat="1" ht="24" customHeight="1" spans="1:12">
      <c r="A9" s="27">
        <v>1</v>
      </c>
      <c r="B9" s="28" t="s">
        <v>17</v>
      </c>
      <c r="C9" s="29">
        <v>48.02</v>
      </c>
      <c r="D9" s="29">
        <v>48</v>
      </c>
      <c r="E9" s="29">
        <v>48.06</v>
      </c>
      <c r="F9" s="29">
        <v>47.96</v>
      </c>
      <c r="G9" s="29">
        <v>47.98</v>
      </c>
      <c r="H9" s="30">
        <f>SUM(C9:G9)/5</f>
        <v>48.004</v>
      </c>
      <c r="I9" s="29">
        <f>MAX(C9:G9)-MIN(C9:G9)</f>
        <v>0.100000000000001</v>
      </c>
      <c r="K9" s="68"/>
      <c r="L9" s="69"/>
    </row>
    <row r="10" s="4" customFormat="1" ht="24" customHeight="1" spans="1:12">
      <c r="A10" s="27">
        <v>2</v>
      </c>
      <c r="B10" s="28" t="s">
        <v>18</v>
      </c>
      <c r="C10" s="29">
        <v>48.04</v>
      </c>
      <c r="D10" s="29">
        <v>47.96</v>
      </c>
      <c r="E10" s="29">
        <v>48</v>
      </c>
      <c r="F10" s="29">
        <v>47.96</v>
      </c>
      <c r="G10" s="29">
        <v>48</v>
      </c>
      <c r="H10" s="30">
        <f t="shared" ref="H10:H20" si="0">SUM(C10:G10)/5</f>
        <v>47.992</v>
      </c>
      <c r="I10" s="29">
        <f t="shared" ref="I10:I20" si="1">MAX(C10:G10)-MIN(C10:G10)</f>
        <v>0.0799999999999983</v>
      </c>
      <c r="K10" s="68"/>
      <c r="L10" s="69"/>
    </row>
    <row r="11" s="4" customFormat="1" ht="24" customHeight="1" spans="1:12">
      <c r="A11" s="27">
        <v>3</v>
      </c>
      <c r="B11" s="28" t="s">
        <v>19</v>
      </c>
      <c r="C11" s="29">
        <v>48.02</v>
      </c>
      <c r="D11" s="29">
        <v>47.96</v>
      </c>
      <c r="E11" s="29">
        <v>48.06</v>
      </c>
      <c r="F11" s="29">
        <v>47.96</v>
      </c>
      <c r="G11" s="29">
        <v>48.08</v>
      </c>
      <c r="H11" s="30">
        <f t="shared" si="0"/>
        <v>48.016</v>
      </c>
      <c r="I11" s="29">
        <f t="shared" si="1"/>
        <v>0.119999999999997</v>
      </c>
      <c r="K11" s="68"/>
      <c r="L11" s="69"/>
    </row>
    <row r="12" s="4" customFormat="1" ht="24" customHeight="1" spans="1:12">
      <c r="A12" s="27">
        <v>4</v>
      </c>
      <c r="B12" s="28" t="s">
        <v>20</v>
      </c>
      <c r="C12" s="29">
        <v>48.06</v>
      </c>
      <c r="D12" s="29">
        <v>48.04</v>
      </c>
      <c r="E12" s="29">
        <v>47.96</v>
      </c>
      <c r="F12" s="29">
        <v>48.06</v>
      </c>
      <c r="G12" s="29">
        <v>48.06</v>
      </c>
      <c r="H12" s="30">
        <f t="shared" si="0"/>
        <v>48.036</v>
      </c>
      <c r="I12" s="29">
        <f t="shared" si="1"/>
        <v>0.100000000000001</v>
      </c>
      <c r="K12" s="68" t="s">
        <v>21</v>
      </c>
      <c r="L12" s="69" t="s">
        <v>22</v>
      </c>
    </row>
    <row r="13" s="4" customFormat="1" ht="24" customHeight="1" spans="1:12">
      <c r="A13" s="31">
        <v>5</v>
      </c>
      <c r="B13" s="28" t="s">
        <v>23</v>
      </c>
      <c r="C13" s="29">
        <v>47.94</v>
      </c>
      <c r="D13" s="29">
        <v>48</v>
      </c>
      <c r="E13" s="29">
        <v>48.06</v>
      </c>
      <c r="F13" s="29">
        <v>47.96</v>
      </c>
      <c r="G13" s="29">
        <v>47.98</v>
      </c>
      <c r="H13" s="30">
        <f t="shared" si="0"/>
        <v>47.988</v>
      </c>
      <c r="I13" s="29">
        <f t="shared" si="1"/>
        <v>0.120000000000005</v>
      </c>
      <c r="K13" s="68"/>
      <c r="L13" s="69"/>
    </row>
    <row r="14" s="4" customFormat="1" ht="24" customHeight="1" spans="1:12">
      <c r="A14" s="31">
        <v>6</v>
      </c>
      <c r="B14" s="28" t="s">
        <v>24</v>
      </c>
      <c r="C14" s="29">
        <v>47.98</v>
      </c>
      <c r="D14" s="29">
        <v>48</v>
      </c>
      <c r="E14" s="29">
        <v>48.06</v>
      </c>
      <c r="F14" s="29">
        <v>47.96</v>
      </c>
      <c r="G14" s="29">
        <v>47.92</v>
      </c>
      <c r="H14" s="30">
        <f t="shared" si="0"/>
        <v>47.984</v>
      </c>
      <c r="I14" s="29">
        <f t="shared" si="1"/>
        <v>0.140000000000001</v>
      </c>
      <c r="K14" s="68"/>
      <c r="L14" s="69"/>
    </row>
    <row r="15" s="4" customFormat="1" ht="24" customHeight="1" spans="1:12">
      <c r="A15" s="31">
        <v>7</v>
      </c>
      <c r="B15" s="28" t="s">
        <v>25</v>
      </c>
      <c r="C15" s="29">
        <v>48.02</v>
      </c>
      <c r="D15" s="29">
        <v>48</v>
      </c>
      <c r="E15" s="29">
        <v>48.06</v>
      </c>
      <c r="F15" s="29">
        <v>47.96</v>
      </c>
      <c r="G15" s="29">
        <v>47.98</v>
      </c>
      <c r="H15" s="30">
        <f t="shared" si="0"/>
        <v>48.004</v>
      </c>
      <c r="I15" s="29">
        <f t="shared" si="1"/>
        <v>0.100000000000001</v>
      </c>
      <c r="K15" s="68" t="s">
        <v>26</v>
      </c>
      <c r="L15" s="69"/>
    </row>
    <row r="16" s="4" customFormat="1" ht="24" customHeight="1" spans="1:12">
      <c r="A16" s="31">
        <v>8</v>
      </c>
      <c r="B16" s="28" t="s">
        <v>27</v>
      </c>
      <c r="C16" s="29">
        <v>48.04</v>
      </c>
      <c r="D16" s="29">
        <v>47.96</v>
      </c>
      <c r="E16" s="29">
        <v>48</v>
      </c>
      <c r="F16" s="29">
        <v>47.96</v>
      </c>
      <c r="G16" s="29">
        <v>48</v>
      </c>
      <c r="H16" s="30">
        <f t="shared" si="0"/>
        <v>47.992</v>
      </c>
      <c r="I16" s="29">
        <f t="shared" si="1"/>
        <v>0.0799999999999983</v>
      </c>
      <c r="K16" s="68"/>
      <c r="L16" s="70"/>
    </row>
    <row r="17" s="4" customFormat="1" ht="24" customHeight="1" spans="1:12">
      <c r="A17" s="31">
        <v>9</v>
      </c>
      <c r="B17" s="28" t="s">
        <v>28</v>
      </c>
      <c r="C17" s="29">
        <v>48.02</v>
      </c>
      <c r="D17" s="29">
        <v>48</v>
      </c>
      <c r="E17" s="29">
        <v>48.06</v>
      </c>
      <c r="F17" s="29">
        <v>47.96</v>
      </c>
      <c r="G17" s="29">
        <v>47.98</v>
      </c>
      <c r="H17" s="30">
        <f t="shared" si="0"/>
        <v>48.004</v>
      </c>
      <c r="I17" s="29">
        <f t="shared" si="1"/>
        <v>0.100000000000001</v>
      </c>
      <c r="K17" s="68"/>
      <c r="L17" s="69"/>
    </row>
    <row r="18" s="4" customFormat="1" ht="24" customHeight="1" spans="1:12">
      <c r="A18" s="31">
        <v>10</v>
      </c>
      <c r="B18" s="28" t="s">
        <v>29</v>
      </c>
      <c r="C18" s="29">
        <v>47.94</v>
      </c>
      <c r="D18" s="29">
        <v>48</v>
      </c>
      <c r="E18" s="29">
        <v>48.06</v>
      </c>
      <c r="F18" s="29">
        <v>47.96</v>
      </c>
      <c r="G18" s="29">
        <v>47.98</v>
      </c>
      <c r="H18" s="30">
        <f t="shared" si="0"/>
        <v>47.988</v>
      </c>
      <c r="I18" s="29">
        <f t="shared" si="1"/>
        <v>0.120000000000005</v>
      </c>
      <c r="K18" s="68"/>
      <c r="L18" s="69"/>
    </row>
    <row r="19" s="4" customFormat="1" ht="24" customHeight="1" spans="1:12">
      <c r="A19" s="31">
        <v>11</v>
      </c>
      <c r="B19" s="28" t="s">
        <v>30</v>
      </c>
      <c r="C19" s="29">
        <v>48.02</v>
      </c>
      <c r="D19" s="29">
        <v>48</v>
      </c>
      <c r="E19" s="29">
        <v>48.06</v>
      </c>
      <c r="F19" s="29">
        <v>47.96</v>
      </c>
      <c r="G19" s="29">
        <v>47.98</v>
      </c>
      <c r="H19" s="30">
        <f t="shared" si="0"/>
        <v>48.004</v>
      </c>
      <c r="I19" s="29">
        <f t="shared" si="1"/>
        <v>0.100000000000001</v>
      </c>
      <c r="K19" s="68"/>
      <c r="L19" s="69"/>
    </row>
    <row r="20" s="4" customFormat="1" ht="24" customHeight="1" spans="1:12">
      <c r="A20" s="31">
        <v>12</v>
      </c>
      <c r="B20" s="28" t="s">
        <v>31</v>
      </c>
      <c r="C20" s="29">
        <v>48.04</v>
      </c>
      <c r="D20" s="29">
        <v>47.96</v>
      </c>
      <c r="E20" s="29">
        <v>48</v>
      </c>
      <c r="F20" s="29">
        <v>47.96</v>
      </c>
      <c r="G20" s="29">
        <v>48</v>
      </c>
      <c r="H20" s="30">
        <f t="shared" si="0"/>
        <v>47.992</v>
      </c>
      <c r="I20" s="29">
        <f t="shared" si="1"/>
        <v>0.0799999999999983</v>
      </c>
      <c r="K20" s="68"/>
      <c r="L20" s="69"/>
    </row>
    <row r="21" s="4" customFormat="1" ht="24" customHeight="1" spans="1:12">
      <c r="A21" s="31"/>
      <c r="B21" s="28"/>
      <c r="C21" s="29"/>
      <c r="D21" s="29"/>
      <c r="E21" s="29"/>
      <c r="F21" s="29"/>
      <c r="G21" s="29"/>
      <c r="H21" s="30"/>
      <c r="I21" s="29"/>
      <c r="K21" s="68"/>
      <c r="L21" s="69"/>
    </row>
    <row r="22" s="4" customFormat="1" ht="24" customHeight="1" spans="1:12">
      <c r="A22" s="31"/>
      <c r="B22" s="28"/>
      <c r="C22" s="29"/>
      <c r="D22" s="29"/>
      <c r="E22" s="29"/>
      <c r="F22" s="29"/>
      <c r="G22" s="29"/>
      <c r="H22" s="30"/>
      <c r="I22" s="29"/>
      <c r="K22" s="68"/>
      <c r="L22" s="69"/>
    </row>
    <row r="23" s="4" customFormat="1" ht="24" customHeight="1" spans="1:12">
      <c r="A23" s="31"/>
      <c r="B23" s="28"/>
      <c r="C23" s="29"/>
      <c r="D23" s="29"/>
      <c r="E23" s="29"/>
      <c r="F23" s="29"/>
      <c r="G23" s="29"/>
      <c r="H23" s="30"/>
      <c r="I23" s="29"/>
      <c r="K23" s="68"/>
      <c r="L23" s="69"/>
    </row>
    <row r="24" s="4" customFormat="1" ht="24" customHeight="1" spans="1:9">
      <c r="A24" s="32"/>
      <c r="B24" s="33">
        <f>AVERAGE(H9:H19)</f>
        <v>48.0010909090909</v>
      </c>
      <c r="C24" s="34"/>
      <c r="D24" s="34"/>
      <c r="E24" s="34"/>
      <c r="F24" s="35"/>
      <c r="G24" s="36">
        <f>AVERAGE(I9:I19)</f>
        <v>0.105454545454546</v>
      </c>
      <c r="H24" s="37"/>
      <c r="I24" s="71"/>
    </row>
    <row r="25" s="4" customFormat="1" ht="29.25" customHeight="1" spans="1:9">
      <c r="A25" s="38" t="s">
        <v>32</v>
      </c>
      <c r="B25" s="39"/>
      <c r="C25" s="40" t="s">
        <v>33</v>
      </c>
      <c r="D25" s="41">
        <v>0.577</v>
      </c>
      <c r="E25" s="40" t="s">
        <v>34</v>
      </c>
      <c r="F25" s="41">
        <v>2.115</v>
      </c>
      <c r="G25" s="40" t="s">
        <v>35</v>
      </c>
      <c r="H25" s="41">
        <v>0</v>
      </c>
      <c r="I25" s="72"/>
    </row>
    <row r="26" s="3" customFormat="1" ht="29.25" customHeight="1" spans="1:9">
      <c r="A26" s="42"/>
      <c r="B26" s="42"/>
      <c r="C26" s="43"/>
      <c r="D26" s="44"/>
      <c r="E26" s="45"/>
      <c r="F26" s="44"/>
      <c r="G26" s="45"/>
      <c r="H26" s="44"/>
      <c r="I26" s="34"/>
    </row>
    <row r="27" ht="18" spans="1:9">
      <c r="A27" s="46"/>
      <c r="B27" s="47" t="s">
        <v>36</v>
      </c>
      <c r="C27" s="48"/>
      <c r="D27" s="4"/>
      <c r="E27" s="4"/>
      <c r="F27" s="4"/>
      <c r="G27" s="4"/>
      <c r="H27" s="4"/>
      <c r="I27" s="4"/>
    </row>
    <row r="28" ht="23.25" customHeight="1" spans="1:9">
      <c r="A28" s="43" t="s">
        <v>37</v>
      </c>
      <c r="B28" s="49" t="s">
        <v>38</v>
      </c>
      <c r="C28" s="50"/>
      <c r="D28" s="51">
        <f>SUM(B24)</f>
        <v>48.0010909090909</v>
      </c>
      <c r="E28" s="52" t="s">
        <v>39</v>
      </c>
      <c r="F28" s="4"/>
      <c r="G28" s="4"/>
      <c r="H28" s="4"/>
      <c r="I28" s="4"/>
    </row>
    <row r="29" ht="36.75" customHeight="1" spans="1:9">
      <c r="A29" s="43" t="s">
        <v>40</v>
      </c>
      <c r="B29" s="49" t="s">
        <v>41</v>
      </c>
      <c r="C29" s="50"/>
      <c r="D29" s="53">
        <f>SUM(D28+D25*G24)</f>
        <v>48.0619381818182</v>
      </c>
      <c r="E29" s="52" t="s">
        <v>39</v>
      </c>
      <c r="F29" s="54"/>
      <c r="G29" s="54"/>
      <c r="H29" s="55"/>
      <c r="I29" s="55"/>
    </row>
    <row r="30" ht="27" customHeight="1" spans="1:9">
      <c r="A30" s="43" t="s">
        <v>42</v>
      </c>
      <c r="B30" s="49" t="s">
        <v>43</v>
      </c>
      <c r="D30" s="53">
        <f>SUM(B24-D25*G24)</f>
        <v>47.9402436363636</v>
      </c>
      <c r="E30" s="52" t="s">
        <v>39</v>
      </c>
      <c r="F30" s="56"/>
      <c r="G30" s="56"/>
      <c r="H30" s="56"/>
      <c r="I30" s="4"/>
    </row>
    <row r="31" ht="18" spans="1:9">
      <c r="A31" s="57" t="s">
        <v>10</v>
      </c>
      <c r="B31" s="58" t="s">
        <v>36</v>
      </c>
      <c r="D31" s="51"/>
      <c r="E31" s="4"/>
      <c r="F31" s="4"/>
      <c r="G31" s="4"/>
      <c r="H31" s="4"/>
      <c r="I31" s="4"/>
    </row>
    <row r="32" ht="25.5" customHeight="1" spans="1:9">
      <c r="A32" s="59" t="s">
        <v>44</v>
      </c>
      <c r="B32" s="60" t="s">
        <v>45</v>
      </c>
      <c r="D32" s="51">
        <f>SUM(G24)</f>
        <v>0.105454545454546</v>
      </c>
      <c r="E32" s="52" t="s">
        <v>39</v>
      </c>
      <c r="F32" s="4"/>
      <c r="G32" s="4"/>
      <c r="H32" s="4"/>
      <c r="I32" s="4"/>
    </row>
    <row r="33" ht="30.75" customHeight="1" spans="1:9">
      <c r="A33" s="43" t="s">
        <v>40</v>
      </c>
      <c r="B33" s="49" t="s">
        <v>41</v>
      </c>
      <c r="D33" s="51">
        <f>SUM(F25*G24)</f>
        <v>0.223036363636366</v>
      </c>
      <c r="E33" s="52" t="s">
        <v>39</v>
      </c>
      <c r="F33" s="61"/>
      <c r="G33" s="4"/>
      <c r="H33" s="55"/>
      <c r="I33" s="55"/>
    </row>
    <row r="34" ht="29.25" customHeight="1" spans="1:9">
      <c r="A34" s="43" t="s">
        <v>42</v>
      </c>
      <c r="B34" s="49" t="s">
        <v>43</v>
      </c>
      <c r="D34" s="53">
        <f>SUM(H25*G24)</f>
        <v>0</v>
      </c>
      <c r="E34" s="52" t="s">
        <v>39</v>
      </c>
      <c r="F34" s="4"/>
      <c r="G34" s="4"/>
      <c r="H34" s="55"/>
      <c r="I34" s="55"/>
    </row>
    <row r="35" spans="1:9">
      <c r="A35" s="62" t="s">
        <v>46</v>
      </c>
      <c r="B35" s="6"/>
      <c r="C35" s="6"/>
      <c r="D35" s="6"/>
      <c r="E35" s="6"/>
      <c r="F35" s="6"/>
      <c r="G35" s="6"/>
      <c r="H35" s="6"/>
      <c r="I35" s="6"/>
    </row>
    <row r="36" ht="38.1" customHeight="1" spans="1:9">
      <c r="A36" s="63" t="s">
        <v>47</v>
      </c>
      <c r="B36" s="64"/>
      <c r="C36" s="64"/>
      <c r="D36" s="64"/>
      <c r="E36" s="64"/>
      <c r="F36" s="64"/>
      <c r="G36" s="64"/>
      <c r="H36" s="64"/>
      <c r="I36" s="64"/>
    </row>
    <row r="37" ht="23.25" customHeight="1" spans="2:9">
      <c r="B37" s="65" t="s">
        <v>48</v>
      </c>
      <c r="C37" s="65"/>
      <c r="D37" s="65"/>
      <c r="E37" s="65"/>
      <c r="F37" s="65"/>
      <c r="G37" s="65"/>
      <c r="H37" s="65"/>
      <c r="I37" s="65"/>
    </row>
  </sheetData>
  <mergeCells count="18">
    <mergeCell ref="A1:I1"/>
    <mergeCell ref="A2:I2"/>
    <mergeCell ref="A3:F3"/>
    <mergeCell ref="A4:I4"/>
    <mergeCell ref="A5:I5"/>
    <mergeCell ref="D6:I6"/>
    <mergeCell ref="C7:G7"/>
    <mergeCell ref="A25:B25"/>
    <mergeCell ref="B27:C27"/>
    <mergeCell ref="H29:I29"/>
    <mergeCell ref="H33:I33"/>
    <mergeCell ref="H34:I34"/>
    <mergeCell ref="A35:I35"/>
    <mergeCell ref="A36:I36"/>
    <mergeCell ref="B37:I37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scale="72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139700</xdr:colOff>
                <xdr:row>6</xdr:row>
                <xdr:rowOff>57150</xdr:rowOff>
              </from>
              <to>
                <xdr:col>7</xdr:col>
                <xdr:colOff>298450</xdr:colOff>
                <xdr:row>7</xdr:row>
                <xdr:rowOff>69850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304800</xdr:colOff>
                <xdr:row>23</xdr:row>
                <xdr:rowOff>0</xdr:rowOff>
              </from>
              <to>
                <xdr:col>0</xdr:col>
                <xdr:colOff>488950</xdr:colOff>
                <xdr:row>23</xdr:row>
                <xdr:rowOff>196850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82550</xdr:colOff>
                <xdr:row>27</xdr:row>
                <xdr:rowOff>19050</xdr:rowOff>
              </from>
              <to>
                <xdr:col>2</xdr:col>
                <xdr:colOff>260350</xdr:colOff>
                <xdr:row>28</xdr:row>
                <xdr:rowOff>25400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44450</xdr:colOff>
                <xdr:row>28</xdr:row>
                <xdr:rowOff>69850</xdr:rowOff>
              </from>
              <to>
                <xdr:col>2</xdr:col>
                <xdr:colOff>419100</xdr:colOff>
                <xdr:row>29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44450</xdr:colOff>
                <xdr:row>29</xdr:row>
                <xdr:rowOff>31750</xdr:rowOff>
              </from>
              <to>
                <xdr:col>2</xdr:col>
                <xdr:colOff>419100</xdr:colOff>
                <xdr:row>30</xdr:row>
                <xdr:rowOff>6350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25400</xdr:colOff>
                <xdr:row>32</xdr:row>
                <xdr:rowOff>76200</xdr:rowOff>
              </from>
              <to>
                <xdr:col>2</xdr:col>
                <xdr:colOff>285750</xdr:colOff>
                <xdr:row>33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355600</xdr:colOff>
                <xdr:row>26</xdr:row>
                <xdr:rowOff>63500</xdr:rowOff>
              </from>
              <to>
                <xdr:col>0</xdr:col>
                <xdr:colOff>457200</xdr:colOff>
                <xdr:row>26</xdr:row>
                <xdr:rowOff>152400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31750</xdr:colOff>
                <xdr:row>33</xdr:row>
                <xdr:rowOff>44450</xdr:rowOff>
              </from>
              <to>
                <xdr:col>2</xdr:col>
                <xdr:colOff>374650</xdr:colOff>
                <xdr:row>33</xdr:row>
                <xdr:rowOff>241300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L17" sqref="L17"/>
    </sheetView>
  </sheetViews>
  <sheetFormatPr defaultColWidth="9" defaultRowHeight="15"/>
  <cols>
    <col min="12" max="12" width="12" customWidth="1"/>
  </cols>
  <sheetData>
    <row r="1" spans="1:11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3.1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5" spans="12:12">
      <c r="L5" s="2" t="s">
        <v>50</v>
      </c>
    </row>
    <row r="9" spans="12:12">
      <c r="L9" s="3"/>
    </row>
    <row r="10" spans="12:12">
      <c r="L10" t="s">
        <v>51</v>
      </c>
    </row>
    <row r="13" spans="12:12">
      <c r="L13" t="s">
        <v>52</v>
      </c>
    </row>
    <row r="14" spans="12:12">
      <c r="L14" s="4"/>
    </row>
    <row r="19" spans="12:12">
      <c r="L19" s="4"/>
    </row>
    <row r="20" spans="12:12">
      <c r="L20" s="2" t="s">
        <v>53</v>
      </c>
    </row>
    <row r="22" spans="12:12">
      <c r="L22" s="5" t="s">
        <v>54</v>
      </c>
    </row>
    <row r="23" spans="12:12">
      <c r="L23" s="5"/>
    </row>
    <row r="24" spans="12:12">
      <c r="L24" s="6" t="s">
        <v>55</v>
      </c>
    </row>
    <row r="29" spans="12:12">
      <c r="L29" s="2"/>
    </row>
    <row r="31" ht="8.1" customHeight="1"/>
  </sheetData>
  <mergeCells count="2">
    <mergeCell ref="L22:L23"/>
    <mergeCell ref="A1:K2"/>
  </mergeCells>
  <pageMargins left="0.75" right="0.75" top="1" bottom="1" header="0.511805555555556" footer="0.511805555555556"/>
  <pageSetup paperSize="9" scale="9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A樱洁</cp:lastModifiedBy>
  <dcterms:created xsi:type="dcterms:W3CDTF">1996-12-17T01:32:00Z</dcterms:created>
  <cp:lastPrinted>2021-02-25T03:02:00Z</cp:lastPrinted>
  <dcterms:modified xsi:type="dcterms:W3CDTF">2021-03-04T08:28:53Z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