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1A" sheetId="16" r:id="rId1"/>
    <sheet name="控制图" sheetId="18" r:id="rId2"/>
    <sheet name="Sheet2" sheetId="19" r:id="rId3"/>
  </sheets>
  <definedNames>
    <definedName name="_xlnm._FilterDatabase" localSheetId="0" hidden="1">'1A'!$A$4:$I$21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<sst xmlns="http://schemas.openxmlformats.org/spreadsheetml/2006/main" count="58" uniqueCount="52">
  <si>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附2-2</t>
  </si>
  <si>
    <t>浮球式液位计电流信号检验过程监视统计记录表</t>
  </si>
  <si>
    <t xml:space="preserve">测量过程名称：试验 </t>
  </si>
  <si>
    <t xml:space="preserve">被测参数：电流信号        测量值：（4-20）±0.1mA    </t>
  </si>
  <si>
    <t xml:space="preserve">测量仪器： 数字万用表       测量范围：（0～200）mA;最大允许誤差±0.02mA 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</si>
  <si>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</si>
  <si>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核查标准：物件</t>
  </si>
  <si>
    <t>序号</t>
  </si>
  <si>
    <t>核查</t>
  </si>
  <si>
    <t>观察记录（mA 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</si>
  <si>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</si>
  <si>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</si>
  <si>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</si>
  <si>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</si>
  <si>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</si>
  <si>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</si>
  <si>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t>X6</t>
  </si>
  <si>
    <t>2020.3.26</t>
  </si>
  <si>
    <t>2020.4.6</t>
  </si>
  <si>
    <t>2020.5.8</t>
  </si>
  <si>
    <t>2020.6.12</t>
  </si>
  <si>
    <t>2020.7.11</t>
  </si>
  <si>
    <t>2020.8.10</t>
  </si>
  <si>
    <t>2020.9.11</t>
  </si>
  <si>
    <t>2020.10.10</t>
  </si>
  <si>
    <t>2020.10.26</t>
  </si>
  <si>
    <t>2020.11.15</t>
  </si>
  <si>
    <t>2020.12.16</t>
  </si>
  <si>
    <t>2021.1.12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</si>
  <si>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</si>
  <si>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</si>
  <si>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</si>
  <si>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</si>
  <si>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</si>
  <si>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</si>
  <si>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</si>
  <si>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</si>
  <si>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</si>
  <si>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</si>
  <si>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</si>
  <si>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</si>
  <si>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</si>
  <si>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</si>
  <si>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均值、极差控制图状态正常，产品浮球式液位计电流信号测量过程中未出现非正常变异，能满足生产工艺要求。</t>
  </si>
  <si>
    <r>
      <rPr>
        <sz val="12"/>
        <rFont val="宋体"/>
        <charset val="134"/>
      </rPr>
      <t>核查人员</t>
    </r>
    <r>
      <rPr>
        <sz val="12"/>
        <rFont val="微软雅黑"/>
        <charset val="134"/>
      </rPr>
      <t>：</t>
    </r>
    <r>
      <rPr>
        <sz val="12"/>
        <rFont val="宋体"/>
        <charset val="134"/>
      </rPr>
      <t>赵窑林</t>
    </r>
    <r>
      <rPr>
        <sz val="12"/>
        <rFont val="Times New Roman"/>
        <charset val="134"/>
      </rPr>
      <t xml:space="preserve">                    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12</t>
    </r>
    <r>
      <rPr>
        <sz val="12"/>
        <rFont val="宋体"/>
        <charset val="134"/>
      </rPr>
      <t>日</t>
    </r>
  </si>
  <si>
    <t>附2-2       浮球式液位计电流信号测量过程控制图</t>
  </si>
  <si>
    <t>UCL=4.83</t>
  </si>
  <si>
    <t>CL=4.68</t>
  </si>
  <si>
    <t>LCL=4.52</t>
  </si>
  <si>
    <t>UCL=0.58</t>
  </si>
  <si>
    <t>CL=0.28</t>
  </si>
  <si>
    <r>
      <rPr>
        <b/>
        <sz val="14"/>
        <rFont val="宋体"/>
        <charset val="134"/>
      </rPr>
      <t>LCL=0.</t>
    </r>
    <r>
      <rPr>
        <b/>
        <sz val="14"/>
        <rFont val="宋体"/>
        <charset val="134"/>
      </rPr>
      <t>0</t>
    </r>
    <r>
      <rPr>
        <b/>
        <sz val="14"/>
        <rFont val="宋体"/>
        <charset val="134"/>
      </rPr>
      <t>0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</si>
</sst>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);[Red]\(0.00\)"/>
    <numFmt numFmtId="178" formatCode="0.0_);[Red]\(0.0\)"/>
    <numFmt numFmtId="41" formatCode="_ * #,##0_ ;_ * \-#,##0_ ;_ * &quot;-&quot;_ ;_ @_ "/>
    <numFmt numFmtId="179" formatCode="0.00_ "/>
    <numFmt numFmtId="180" formatCode="0.0000_ "/>
  </numFmts>
  <fonts count="35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0"/>
      <name val="宋体"/>
      <charset val="134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4" borderId="1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176" fontId="7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9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9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80" fontId="7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177" fontId="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wrapText="1"/>
    </xf>
    <xf numFmtId="176" fontId="7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  <a:endParaRPr lang="zh-CN" altLang="en-US" sz="1600" b="1"/>
          </a:p>
        </c:rich>
      </c:tx>
      <c:layout>
        <c:manualLayout>
          <c:xMode val="edge"/>
          <c:yMode val="edge"/>
          <c:x val="0.440163009913971"/>
          <c:y val="0.05448389124883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06335516856836"/>
          <c:y val="0.210102189751834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4.7</c:v>
                </c:pt>
                <c:pt idx="1">
                  <c:v>4.7</c:v>
                </c:pt>
                <c:pt idx="2">
                  <c:v>4.74</c:v>
                </c:pt>
                <c:pt idx="3">
                  <c:v>4.74</c:v>
                </c:pt>
                <c:pt idx="4">
                  <c:v>4.7</c:v>
                </c:pt>
                <c:pt idx="5">
                  <c:v>4.66</c:v>
                </c:pt>
                <c:pt idx="6">
                  <c:v>4.68</c:v>
                </c:pt>
                <c:pt idx="7">
                  <c:v>4.6</c:v>
                </c:pt>
                <c:pt idx="8">
                  <c:v>4.66</c:v>
                </c:pt>
                <c:pt idx="9">
                  <c:v>4.64</c:v>
                </c:pt>
                <c:pt idx="10">
                  <c:v>4.62</c:v>
                </c:pt>
                <c:pt idx="11">
                  <c:v>4.66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12741120"/>
        <c:axId val="194862400"/>
      </c:lineChart>
      <c:catAx>
        <c:axId val="21274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4862400"/>
        <c:crosses val="autoZero"/>
        <c:auto val="1"/>
        <c:lblAlgn val="ctr"/>
        <c:lblOffset val="100"/>
        <c:noMultiLvlLbl val="0"/>
      </c:catAx>
      <c:valAx>
        <c:axId val="1948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27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7883845126836"/>
          <c:y val="0.108119658119658"/>
          <c:w val="0.927853805073431"/>
          <c:h val="0.78897435897435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0.2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0.399999999999999</c:v>
                </c:pt>
                <c:pt idx="11">
                  <c:v>0.399999999999999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80645153"/>
        <c:axId val="196907387"/>
      </c:lineChart>
      <c:catAx>
        <c:axId val="680645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6907387"/>
        <c:crosses val="autoZero"/>
        <c:auto val="1"/>
        <c:lblAlgn val="ctr"/>
        <c:lblOffset val="100"/>
        <c:noMultiLvlLbl val="0"/>
      </c:catAx>
      <c:valAx>
        <c:axId val="196907387"/>
        <c:scaling>
          <c:orientation val="minMax"/>
          <c:max val="0.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0645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54730" y="740410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2880" y="1014095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971415" y="271462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24</xdr:row>
      <xdr:rowOff>0</xdr:rowOff>
    </xdr:from>
    <xdr:to>
      <xdr:col>0</xdr:col>
      <xdr:colOff>603885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598805" y="7356475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57655" y="852170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1930" y="8924290"/>
          <a:ext cx="6445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1930" y="9312275"/>
          <a:ext cx="6445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3830" y="1058862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26</xdr:row>
      <xdr:rowOff>142875</xdr:rowOff>
    </xdr:from>
    <xdr:to>
      <xdr:col>0</xdr:col>
      <xdr:colOff>603885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598805" y="815022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3355" y="1090295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219075</xdr:colOff>
      <xdr:row>3</xdr:row>
      <xdr:rowOff>133350</xdr:rowOff>
    </xdr:from>
    <xdr:to>
      <xdr:col>10</xdr:col>
      <xdr:colOff>504190</xdr:colOff>
      <xdr:row>19</xdr:row>
      <xdr:rowOff>121285</xdr:rowOff>
    </xdr:to>
    <xdr:graphicFrame>
      <xdr:nvGraphicFramePr>
        <xdr:cNvPr id="2" name="图表 1"/>
        <xdr:cNvGraphicFramePr/>
      </xdr:nvGraphicFramePr>
      <xdr:xfrm>
        <a:off x="219075" y="428625"/>
        <a:ext cx="7501890" cy="36772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6</xdr:row>
      <xdr:rowOff>152400</xdr:rowOff>
    </xdr:from>
    <xdr:to>
      <xdr:col>10</xdr:col>
      <xdr:colOff>390525</xdr:colOff>
      <xdr:row>6</xdr:row>
      <xdr:rowOff>152400</xdr:rowOff>
    </xdr:to>
    <xdr:cxnSp>
      <xdr:nvCxnSpPr>
        <xdr:cNvPr id="4" name="直接连接符 3"/>
        <xdr:cNvCxnSpPr/>
      </xdr:nvCxnSpPr>
      <xdr:spPr>
        <a:xfrm>
          <a:off x="609600" y="1047750"/>
          <a:ext cx="69977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18</xdr:row>
      <xdr:rowOff>221615</xdr:rowOff>
    </xdr:from>
    <xdr:to>
      <xdr:col>10</xdr:col>
      <xdr:colOff>504190</xdr:colOff>
      <xdr:row>34</xdr:row>
      <xdr:rowOff>164465</xdr:rowOff>
    </xdr:to>
    <xdr:graphicFrame>
      <xdr:nvGraphicFramePr>
        <xdr:cNvPr id="6" name="图表 5"/>
        <xdr:cNvGraphicFramePr/>
      </xdr:nvGraphicFramePr>
      <xdr:xfrm>
        <a:off x="114300" y="3736340"/>
        <a:ext cx="7606665" cy="29832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16</xdr:row>
      <xdr:rowOff>9525</xdr:rowOff>
    </xdr:from>
    <xdr:to>
      <xdr:col>10</xdr:col>
      <xdr:colOff>266700</xdr:colOff>
      <xdr:row>16</xdr:row>
      <xdr:rowOff>28575</xdr:rowOff>
    </xdr:to>
    <xdr:cxnSp>
      <xdr:nvCxnSpPr>
        <xdr:cNvPr id="7" name="直接连接符 6"/>
        <xdr:cNvCxnSpPr/>
      </xdr:nvCxnSpPr>
      <xdr:spPr>
        <a:xfrm flipV="1">
          <a:off x="657225" y="3409950"/>
          <a:ext cx="682625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647700</xdr:colOff>
      <xdr:row>18</xdr:row>
      <xdr:rowOff>352425</xdr:rowOff>
    </xdr:from>
    <xdr:to>
      <xdr:col>10</xdr:col>
      <xdr:colOff>400050</xdr:colOff>
      <xdr:row>18</xdr:row>
      <xdr:rowOff>428625</xdr:rowOff>
    </xdr:to>
    <xdr:cxnSp>
      <xdr:nvCxnSpPr>
        <xdr:cNvPr id="8" name="直接连接符 7"/>
        <xdr:cNvCxnSpPr/>
      </xdr:nvCxnSpPr>
      <xdr:spPr>
        <a:xfrm flipV="1">
          <a:off x="647700" y="3867150"/>
          <a:ext cx="6969125" cy="762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32</xdr:row>
      <xdr:rowOff>66675</xdr:rowOff>
    </xdr:from>
    <xdr:to>
      <xdr:col>10</xdr:col>
      <xdr:colOff>247650</xdr:colOff>
      <xdr:row>32</xdr:row>
      <xdr:rowOff>76200</xdr:rowOff>
    </xdr:to>
    <xdr:cxnSp>
      <xdr:nvCxnSpPr>
        <xdr:cNvPr id="9" name="直接连接符 8"/>
        <xdr:cNvCxnSpPr/>
      </xdr:nvCxnSpPr>
      <xdr:spPr>
        <a:xfrm>
          <a:off x="514350" y="6202680"/>
          <a:ext cx="69500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23</xdr:row>
      <xdr:rowOff>133350</xdr:rowOff>
    </xdr:from>
    <xdr:to>
      <xdr:col>10</xdr:col>
      <xdr:colOff>381000</xdr:colOff>
      <xdr:row>23</xdr:row>
      <xdr:rowOff>133350</xdr:rowOff>
    </xdr:to>
    <xdr:cxnSp>
      <xdr:nvCxnSpPr>
        <xdr:cNvPr id="3" name="直接连接符 2"/>
        <xdr:cNvCxnSpPr/>
      </xdr:nvCxnSpPr>
      <xdr:spPr>
        <a:xfrm>
          <a:off x="571500" y="4897755"/>
          <a:ext cx="70262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0.0722080006768762</cdr:x>
      <cdr:y>0.384280287567657</cdr:y>
    </cdr:from>
    <cdr:to>
      <cdr:x>0.982948000676876</cdr:x>
      <cdr:y>0.384280287567657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41926" y="1411888"/>
          <a:ext cx="68351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0.0797514290549115</cdr:x>
      <cdr:y>0.900848038496111</cdr:y>
    </cdr:from>
    <cdr:to>
      <cdr:x>0.991831429054912</cdr:x>
      <cdr:y>0.907468038496111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598540" y="2641674"/>
          <a:ext cx="6845220" cy="194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view="pageBreakPreview" zoomScale="145" zoomScaleNormal="121" zoomScaleSheetLayoutView="145" workbookViewId="0">
      <selection activeCell="I10" sqref="I10:I21"/>
    </sheetView>
  </sheetViews>
  <sheetFormatPr defaultColWidth="9" defaultRowHeight="14.25"/>
  <cols>
    <col min="1" max="1" width="7.85833333333333" customWidth="1"/>
    <col min="2" max="2" width="10.2083333333333" customWidth="1"/>
    <col min="3" max="3" width="9.20833333333333" customWidth="1"/>
    <col min="4" max="4" width="7.85833333333333" customWidth="1"/>
    <col min="5" max="5" width="7.64166666666667" customWidth="1"/>
    <col min="6" max="6" width="7.85833333333333" customWidth="1"/>
    <col min="7" max="7" width="10.7083333333333" customWidth="1"/>
    <col min="8" max="8" width="7.5" customWidth="1"/>
    <col min="9" max="9" width="7.85833333333333" customWidth="1"/>
    <col min="10" max="256" width="9" customWidth="1"/>
  </cols>
  <sheetData>
    <row r="1" ht="40.5" spans="1:1">
      <c r="A1" s="5" t="s">
        <v>0</v>
      </c>
    </row>
    <row r="2" ht="45" customHeight="1" spans="1:9">
      <c r="A2" s="2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7"/>
      <c r="B3" s="8"/>
      <c r="C3" s="8"/>
      <c r="D3" s="8"/>
      <c r="E3" s="8"/>
      <c r="F3" s="9"/>
      <c r="G3" s="10"/>
      <c r="H3" s="10"/>
      <c r="I3" s="8"/>
    </row>
    <row r="4" ht="24" customHeight="1" spans="1:9">
      <c r="A4" s="11" t="s">
        <v>2</v>
      </c>
      <c r="B4" s="11"/>
      <c r="C4" s="11"/>
      <c r="D4" s="11"/>
      <c r="E4" s="11"/>
      <c r="F4" s="11"/>
      <c r="G4" s="11"/>
      <c r="H4" s="11"/>
      <c r="I4" s="12"/>
    </row>
    <row r="5" ht="24" customHeight="1" spans="1:9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ht="24" customHeight="1" spans="1:9">
      <c r="A6" s="12" t="s">
        <v>4</v>
      </c>
      <c r="B6" s="12"/>
      <c r="C6" s="12"/>
      <c r="D6" s="12"/>
      <c r="E6" s="12"/>
      <c r="F6" s="12"/>
      <c r="G6" s="12"/>
      <c r="H6" s="12"/>
      <c r="I6" s="12"/>
    </row>
    <row r="7" ht="32.25" customHeight="1" spans="1:9">
      <c r="A7" s="13" t="s">
        <v>5</v>
      </c>
      <c r="B7" s="13"/>
      <c r="C7" s="13"/>
      <c r="D7" s="13" t="s">
        <v>6</v>
      </c>
      <c r="E7" s="13"/>
      <c r="F7" s="13"/>
      <c r="G7" s="13"/>
      <c r="H7" s="12"/>
      <c r="I7" s="12"/>
    </row>
    <row r="8" ht="23.25" customHeight="1" spans="1:9">
      <c r="A8" s="14" t="s">
        <v>7</v>
      </c>
      <c r="B8" s="15" t="s">
        <v>8</v>
      </c>
      <c r="C8" s="15" t="s">
        <v>9</v>
      </c>
      <c r="D8" s="15"/>
      <c r="E8" s="15"/>
      <c r="F8" s="15"/>
      <c r="G8" s="15"/>
      <c r="H8" s="16"/>
      <c r="I8" s="55" t="s">
        <v>10</v>
      </c>
    </row>
    <row r="9" ht="22" customHeight="1" spans="1:9">
      <c r="A9" s="17"/>
      <c r="B9" s="18" t="s">
        <v>11</v>
      </c>
      <c r="C9" s="19" t="s">
        <v>12</v>
      </c>
      <c r="D9" s="19" t="s">
        <v>13</v>
      </c>
      <c r="E9" s="19" t="s">
        <v>14</v>
      </c>
      <c r="F9" s="19" t="s">
        <v>15</v>
      </c>
      <c r="G9" s="19" t="s">
        <v>16</v>
      </c>
      <c r="H9" s="20"/>
      <c r="I9" s="56"/>
    </row>
    <row r="10" ht="22" customHeight="1" spans="1:9">
      <c r="A10" s="21">
        <v>1</v>
      </c>
      <c r="B10" s="22" t="s">
        <v>17</v>
      </c>
      <c r="C10" s="23">
        <v>4.8</v>
      </c>
      <c r="D10" s="23">
        <v>4.8</v>
      </c>
      <c r="E10" s="23">
        <v>4.6</v>
      </c>
      <c r="F10" s="23">
        <v>4.5</v>
      </c>
      <c r="G10" s="23">
        <v>4.8</v>
      </c>
      <c r="H10" s="24">
        <f>SUM(C10:G10)/5</f>
        <v>4.7</v>
      </c>
      <c r="I10" s="57">
        <f t="shared" ref="I10:I21" si="0">MAX(C10:G10)-MIN(C10:G10)</f>
        <v>0.3</v>
      </c>
    </row>
    <row r="11" ht="22" customHeight="1" spans="1:9">
      <c r="A11" s="21">
        <v>2</v>
      </c>
      <c r="B11" s="22" t="s">
        <v>18</v>
      </c>
      <c r="C11" s="23">
        <v>4.8</v>
      </c>
      <c r="D11" s="23">
        <v>4.7</v>
      </c>
      <c r="E11" s="23">
        <v>4.6</v>
      </c>
      <c r="F11" s="23">
        <v>4.8</v>
      </c>
      <c r="G11" s="23">
        <v>4.6</v>
      </c>
      <c r="H11" s="24">
        <f t="shared" ref="H10:H16" si="1">SUM(C11:G11)/5</f>
        <v>4.7</v>
      </c>
      <c r="I11" s="57">
        <f t="shared" si="0"/>
        <v>0.2</v>
      </c>
    </row>
    <row r="12" ht="22" customHeight="1" spans="1:9">
      <c r="A12" s="21">
        <v>3</v>
      </c>
      <c r="B12" s="22" t="s">
        <v>19</v>
      </c>
      <c r="C12" s="23">
        <v>4.8</v>
      </c>
      <c r="D12" s="23">
        <v>4.7</v>
      </c>
      <c r="E12" s="23">
        <v>4.6</v>
      </c>
      <c r="F12" s="23">
        <v>4.8</v>
      </c>
      <c r="G12" s="23">
        <v>4.8</v>
      </c>
      <c r="H12" s="24">
        <f t="shared" si="1"/>
        <v>4.74</v>
      </c>
      <c r="I12" s="57">
        <f t="shared" si="0"/>
        <v>0.2</v>
      </c>
    </row>
    <row r="13" ht="22" customHeight="1" spans="1:9">
      <c r="A13" s="21">
        <v>4</v>
      </c>
      <c r="B13" s="22" t="s">
        <v>20</v>
      </c>
      <c r="C13" s="23">
        <v>4.8</v>
      </c>
      <c r="D13" s="23">
        <v>4.7</v>
      </c>
      <c r="E13" s="23">
        <v>4.6</v>
      </c>
      <c r="F13" s="23">
        <v>4.8</v>
      </c>
      <c r="G13" s="23">
        <v>4.8</v>
      </c>
      <c r="H13" s="24">
        <f t="shared" si="1"/>
        <v>4.74</v>
      </c>
      <c r="I13" s="57">
        <f t="shared" si="0"/>
        <v>0.2</v>
      </c>
    </row>
    <row r="14" ht="22" customHeight="1" spans="1:9">
      <c r="A14" s="25">
        <v>5</v>
      </c>
      <c r="B14" s="22" t="s">
        <v>21</v>
      </c>
      <c r="C14" s="23">
        <v>4.7</v>
      </c>
      <c r="D14" s="23">
        <v>4.7</v>
      </c>
      <c r="E14" s="23">
        <v>4.5</v>
      </c>
      <c r="F14" s="23">
        <v>4.8</v>
      </c>
      <c r="G14" s="23">
        <v>4.8</v>
      </c>
      <c r="H14" s="24">
        <f t="shared" si="1"/>
        <v>4.7</v>
      </c>
      <c r="I14" s="57">
        <f t="shared" si="0"/>
        <v>0.3</v>
      </c>
    </row>
    <row r="15" ht="22" customHeight="1" spans="1:9">
      <c r="A15" s="25">
        <v>6</v>
      </c>
      <c r="B15" s="22" t="s">
        <v>22</v>
      </c>
      <c r="C15" s="23">
        <v>4.7</v>
      </c>
      <c r="D15" s="23">
        <v>4.7</v>
      </c>
      <c r="E15" s="23">
        <v>4.5</v>
      </c>
      <c r="F15" s="23">
        <v>4.8</v>
      </c>
      <c r="G15" s="23">
        <v>4.6</v>
      </c>
      <c r="H15" s="24">
        <f t="shared" si="1"/>
        <v>4.66</v>
      </c>
      <c r="I15" s="57">
        <f t="shared" si="0"/>
        <v>0.3</v>
      </c>
    </row>
    <row r="16" ht="22" customHeight="1" spans="1:9">
      <c r="A16" s="25">
        <v>7</v>
      </c>
      <c r="B16" s="22" t="s">
        <v>23</v>
      </c>
      <c r="C16" s="23">
        <v>4.7</v>
      </c>
      <c r="D16" s="23">
        <v>4.7</v>
      </c>
      <c r="E16" s="23">
        <v>4.6</v>
      </c>
      <c r="F16" s="23">
        <v>4.8</v>
      </c>
      <c r="G16" s="23">
        <v>4.6</v>
      </c>
      <c r="H16" s="24">
        <f t="shared" si="1"/>
        <v>4.68</v>
      </c>
      <c r="I16" s="57">
        <f t="shared" si="0"/>
        <v>0.2</v>
      </c>
    </row>
    <row r="17" ht="22" customHeight="1" spans="1:9">
      <c r="A17" s="25">
        <v>8</v>
      </c>
      <c r="B17" s="22" t="s">
        <v>24</v>
      </c>
      <c r="C17" s="23">
        <v>4.5</v>
      </c>
      <c r="D17" s="23">
        <v>4.7</v>
      </c>
      <c r="E17" s="23">
        <v>4.6</v>
      </c>
      <c r="F17" s="23">
        <v>4.5</v>
      </c>
      <c r="G17" s="23">
        <v>4.7</v>
      </c>
      <c r="H17" s="24">
        <f t="shared" ref="H17:H21" si="2">SUM(C17:G17)/5</f>
        <v>4.6</v>
      </c>
      <c r="I17" s="57">
        <f t="shared" si="0"/>
        <v>0.2</v>
      </c>
    </row>
    <row r="18" ht="22" customHeight="1" spans="1:9">
      <c r="A18" s="25">
        <v>9</v>
      </c>
      <c r="B18" s="22" t="s">
        <v>25</v>
      </c>
      <c r="C18" s="23">
        <v>4.6</v>
      </c>
      <c r="D18" s="23">
        <v>4.7</v>
      </c>
      <c r="E18" s="23">
        <v>4.7</v>
      </c>
      <c r="F18" s="23">
        <v>4.8</v>
      </c>
      <c r="G18" s="23">
        <v>4.5</v>
      </c>
      <c r="H18" s="24">
        <f t="shared" si="2"/>
        <v>4.66</v>
      </c>
      <c r="I18" s="57">
        <f t="shared" si="0"/>
        <v>0.3</v>
      </c>
    </row>
    <row r="19" ht="22" customHeight="1" spans="1:9">
      <c r="A19" s="25">
        <v>10</v>
      </c>
      <c r="B19" s="22" t="s">
        <v>26</v>
      </c>
      <c r="C19" s="23">
        <v>4.6</v>
      </c>
      <c r="D19" s="23">
        <v>4.8</v>
      </c>
      <c r="E19" s="23">
        <v>4.7</v>
      </c>
      <c r="F19" s="23">
        <v>4.5</v>
      </c>
      <c r="G19" s="23">
        <v>4.6</v>
      </c>
      <c r="H19" s="24">
        <f t="shared" si="2"/>
        <v>4.64</v>
      </c>
      <c r="I19" s="57">
        <f t="shared" si="0"/>
        <v>0.3</v>
      </c>
    </row>
    <row r="20" ht="22" customHeight="1" spans="1:9">
      <c r="A20" s="25">
        <v>11</v>
      </c>
      <c r="B20" s="22" t="s">
        <v>27</v>
      </c>
      <c r="C20" s="23">
        <v>4.7</v>
      </c>
      <c r="D20" s="23">
        <v>4.8</v>
      </c>
      <c r="E20" s="23">
        <v>4.7</v>
      </c>
      <c r="F20" s="23">
        <v>4.5</v>
      </c>
      <c r="G20" s="23">
        <v>4.4</v>
      </c>
      <c r="H20" s="24">
        <f t="shared" si="2"/>
        <v>4.62</v>
      </c>
      <c r="I20" s="57">
        <f t="shared" si="0"/>
        <v>0.399999999999999</v>
      </c>
    </row>
    <row r="21" ht="22" customHeight="1" spans="1:9">
      <c r="A21" s="25">
        <v>12</v>
      </c>
      <c r="B21" s="22" t="s">
        <v>28</v>
      </c>
      <c r="C21" s="23">
        <v>4.7</v>
      </c>
      <c r="D21" s="23">
        <v>4.8</v>
      </c>
      <c r="E21" s="23">
        <v>4.6</v>
      </c>
      <c r="F21" s="23">
        <v>4.8</v>
      </c>
      <c r="G21" s="23">
        <v>4.4</v>
      </c>
      <c r="H21" s="24">
        <f t="shared" si="2"/>
        <v>4.66</v>
      </c>
      <c r="I21" s="57">
        <f t="shared" si="0"/>
        <v>0.399999999999999</v>
      </c>
    </row>
    <row r="22" ht="22" customHeight="1" spans="1:9">
      <c r="A22" s="25"/>
      <c r="B22" s="26"/>
      <c r="C22" s="25"/>
      <c r="D22" s="25"/>
      <c r="E22" s="25"/>
      <c r="F22" s="25"/>
      <c r="G22" s="25"/>
      <c r="H22" s="27"/>
      <c r="I22" s="58"/>
    </row>
    <row r="23" ht="22" customHeight="1" spans="1:9">
      <c r="A23" s="25"/>
      <c r="B23" s="26"/>
      <c r="C23" s="25"/>
      <c r="D23" s="25"/>
      <c r="E23" s="25"/>
      <c r="F23" s="25"/>
      <c r="G23" s="25"/>
      <c r="H23" s="27"/>
      <c r="I23" s="58"/>
    </row>
    <row r="24" ht="22" customHeight="1" spans="1:9">
      <c r="A24" s="25"/>
      <c r="B24" s="26"/>
      <c r="C24" s="25"/>
      <c r="D24" s="25"/>
      <c r="E24" s="25"/>
      <c r="F24" s="25"/>
      <c r="G24" s="25"/>
      <c r="H24" s="27"/>
      <c r="I24" s="59"/>
    </row>
    <row r="25" ht="22" customHeight="1" spans="1:9">
      <c r="A25" s="28"/>
      <c r="B25" s="29">
        <f>AVERAGE(H10:H21)</f>
        <v>4.675</v>
      </c>
      <c r="F25" s="30"/>
      <c r="G25" s="31">
        <f>AVERAGE(I10:I21)</f>
        <v>0.275</v>
      </c>
      <c r="H25" s="32"/>
      <c r="I25" s="60"/>
    </row>
    <row r="26" ht="29.25" customHeight="1" spans="1:9">
      <c r="A26" s="33" t="s">
        <v>29</v>
      </c>
      <c r="B26" s="34"/>
      <c r="C26" s="35" t="s">
        <v>30</v>
      </c>
      <c r="D26" s="36">
        <v>0.577</v>
      </c>
      <c r="E26" s="35" t="s">
        <v>31</v>
      </c>
      <c r="F26" s="36">
        <v>2.114</v>
      </c>
      <c r="G26" s="35" t="s">
        <v>32</v>
      </c>
      <c r="H26" s="36">
        <v>0</v>
      </c>
      <c r="I26" s="61"/>
    </row>
    <row r="27" ht="37.5" customHeight="1" spans="1:3">
      <c r="A27" s="37"/>
      <c r="B27" s="38" t="s">
        <v>33</v>
      </c>
      <c r="C27" s="39"/>
    </row>
    <row r="28" ht="23.25" customHeight="1" spans="1:5">
      <c r="A28" s="40" t="s">
        <v>34</v>
      </c>
      <c r="B28" s="41" t="s">
        <v>35</v>
      </c>
      <c r="C28" s="42"/>
      <c r="D28" s="43">
        <f>SUM(B25)</f>
        <v>4.675</v>
      </c>
      <c r="E28" s="44"/>
    </row>
    <row r="29" ht="36.75" customHeight="1" spans="1:9">
      <c r="A29" s="40" t="s">
        <v>36</v>
      </c>
      <c r="B29" s="41" t="s">
        <v>37</v>
      </c>
      <c r="C29" s="42"/>
      <c r="D29" s="43">
        <f>SUM(D28+D26*G25)</f>
        <v>4.833675</v>
      </c>
      <c r="E29" s="44"/>
      <c r="F29" s="45"/>
      <c r="G29" s="45"/>
      <c r="H29" s="46"/>
      <c r="I29" s="46"/>
    </row>
    <row r="30" ht="27" customHeight="1" spans="1:8">
      <c r="A30" s="40" t="s">
        <v>38</v>
      </c>
      <c r="B30" s="41" t="s">
        <v>39</v>
      </c>
      <c r="D30" s="43">
        <f>SUM(B25-D26*G25)</f>
        <v>4.516325</v>
      </c>
      <c r="E30" s="44"/>
      <c r="F30" s="47"/>
      <c r="G30" s="47"/>
      <c r="H30" s="47"/>
    </row>
    <row r="31" ht="39.75" customHeight="1" spans="1:4">
      <c r="A31" s="48" t="s">
        <v>10</v>
      </c>
      <c r="B31" s="49" t="s">
        <v>33</v>
      </c>
      <c r="D31" s="50"/>
    </row>
    <row r="32" ht="25.5" customHeight="1" spans="1:5">
      <c r="A32" s="51" t="s">
        <v>40</v>
      </c>
      <c r="B32" s="41" t="s">
        <v>41</v>
      </c>
      <c r="D32" s="50">
        <f>SUM(G25)</f>
        <v>0.275</v>
      </c>
      <c r="E32" s="44"/>
    </row>
    <row r="33" ht="30.75" customHeight="1" spans="1:9">
      <c r="A33" s="40" t="s">
        <v>36</v>
      </c>
      <c r="B33" s="41" t="s">
        <v>37</v>
      </c>
      <c r="D33" s="50">
        <f>SUM(F26*G25)</f>
        <v>0.58135</v>
      </c>
      <c r="E33" s="44"/>
      <c r="F33" s="52"/>
      <c r="H33" s="46"/>
      <c r="I33" s="46"/>
    </row>
    <row r="34" ht="29.25" customHeight="1" spans="1:9">
      <c r="A34" s="40" t="s">
        <v>38</v>
      </c>
      <c r="B34" s="41" t="s">
        <v>39</v>
      </c>
      <c r="D34" s="50">
        <f>SUM(H25*G25)</f>
        <v>0</v>
      </c>
      <c r="E34" s="44"/>
      <c r="H34" s="46"/>
      <c r="I34" s="46"/>
    </row>
    <row r="35" ht="48" customHeight="1" spans="1:9">
      <c r="A35" s="53" t="s">
        <v>42</v>
      </c>
      <c r="B35" s="54"/>
      <c r="C35" s="54"/>
      <c r="D35" s="54"/>
      <c r="E35" s="54"/>
      <c r="F35" s="54"/>
      <c r="G35" s="54"/>
      <c r="H35" s="54"/>
      <c r="I35" s="54"/>
    </row>
    <row r="36" ht="46.5" customHeight="1" spans="1:9">
      <c r="A36" s="53" t="s">
        <v>43</v>
      </c>
      <c r="B36" s="53"/>
      <c r="C36" s="53"/>
      <c r="D36" s="53"/>
      <c r="E36" s="53"/>
      <c r="F36" s="53"/>
      <c r="G36" s="53"/>
      <c r="H36" s="53"/>
      <c r="I36" s="53"/>
    </row>
    <row r="37" ht="49.5" customHeight="1" spans="2:9">
      <c r="B37" s="11" t="s">
        <v>44</v>
      </c>
      <c r="C37" s="10"/>
      <c r="D37" s="10"/>
      <c r="E37" s="10"/>
      <c r="F37" s="10"/>
      <c r="G37" s="10"/>
      <c r="H37" s="10"/>
      <c r="I37" s="10"/>
    </row>
  </sheetData>
  <autoFilter ref="A4:I21">
    <extLst/>
  </autoFilter>
  <mergeCells count="18">
    <mergeCell ref="A2:I2"/>
    <mergeCell ref="G3:H3"/>
    <mergeCell ref="A4:H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7" workbookViewId="0">
      <selection activeCell="L28" sqref="L28"/>
    </sheetView>
  </sheetViews>
  <sheetFormatPr defaultColWidth="9" defaultRowHeight="14.25"/>
  <cols>
    <col min="10" max="10" width="13.7083333333333" customWidth="1"/>
    <col min="11" max="11" width="9" customWidth="1"/>
    <col min="12" max="12" width="14.1416666666667" customWidth="1"/>
  </cols>
  <sheetData>
    <row r="1" spans="1:11">
      <c r="A1" s="2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9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idden="1"/>
    <row r="5" ht="18.75" spans="12:12">
      <c r="L5" s="4"/>
    </row>
    <row r="7" ht="18.75" spans="12:12">
      <c r="L7" s="4" t="s">
        <v>46</v>
      </c>
    </row>
    <row r="10" ht="18.75" spans="12:12">
      <c r="L10" s="4" t="s">
        <v>47</v>
      </c>
    </row>
    <row r="11" ht="18.75" spans="12:12">
      <c r="L11" s="4"/>
    </row>
    <row r="13" ht="18.75" spans="12:12">
      <c r="L13" s="4"/>
    </row>
    <row r="16" ht="51" customHeight="1" spans="12:12">
      <c r="L16" s="4" t="s">
        <v>48</v>
      </c>
    </row>
    <row r="17" ht="9" customHeight="1"/>
    <row r="18" hidden="1"/>
    <row r="19" ht="37" customHeight="1"/>
    <row r="20" ht="14.15" customHeight="1" spans="12:12">
      <c r="L20" s="4" t="s">
        <v>49</v>
      </c>
    </row>
    <row r="21" ht="18.75" spans="12:12">
      <c r="L21" s="4"/>
    </row>
    <row r="25" ht="18.75" spans="12:12">
      <c r="L25" s="4" t="s">
        <v>50</v>
      </c>
    </row>
    <row r="26" ht="6" customHeight="1"/>
    <row r="29" ht="12" customHeight="1"/>
    <row r="30" hidden="1"/>
    <row r="33" ht="18.75" spans="12:12">
      <c r="L33" s="4" t="s">
        <v>51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"/>
  <sheetViews>
    <sheetView workbookViewId="0">
      <selection activeCell="B2" sqref="B2:I2"/>
    </sheetView>
  </sheetViews>
  <sheetFormatPr defaultColWidth="9" defaultRowHeight="14.25" outlineLevelRow="1"/>
  <cols>
    <col min="9" max="9" width="11.7083333333333" customWidth="1"/>
  </cols>
  <sheetData>
    <row r="2" ht="32.15" customHeight="1" spans="2:9">
      <c r="B2" s="1"/>
      <c r="C2" s="1"/>
      <c r="D2" s="1"/>
      <c r="E2" s="1"/>
      <c r="F2" s="1"/>
      <c r="G2" s="1"/>
      <c r="H2" s="1"/>
      <c r="I2" s="1"/>
    </row>
  </sheetData>
  <mergeCells count="1">
    <mergeCell ref="B2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乐言</cp:lastModifiedBy>
  <cp:revision>0</cp:revision>
  <dcterms:created xsi:type="dcterms:W3CDTF">1996-12-17T01:32:00Z</dcterms:created>
  <cp:lastPrinted>2019-07-09T07:34:00Z</cp:lastPrinted>
  <dcterms:modified xsi:type="dcterms:W3CDTF">2021-01-30T03:07:25Z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