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8180" activeTab="1"/>
  </bookViews>
  <sheets>
    <sheet name="1A" sheetId="16" r:id="rId1"/>
    <sheet name="控制图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<sst xmlns="http://schemas.openxmlformats.org/spreadsheetml/2006/main" count="59" uniqueCount="53">
  <si>
    <t>附录D</t>
  </si>
  <si>
    <t>母液流量测控装置压力密封试验测量过程监视统计记录表</t>
  </si>
  <si>
    <t>测量过程名称：母液流量测控装置压力密封试验</t>
  </si>
  <si>
    <r>
      <rPr>
        <sz val="12"/>
        <rFont val="宋体"/>
        <charset val="134"/>
      </rPr>
      <t>被测参数：压力值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测量范围：2.5±</t>
    </r>
    <r>
      <rPr>
        <sz val="12"/>
        <rFont val="Times New Roman"/>
        <charset val="134"/>
      </rPr>
      <t xml:space="preserve">0.25MPa     </t>
    </r>
    <r>
      <rPr>
        <sz val="12"/>
        <rFont val="宋体"/>
        <charset val="134"/>
      </rPr>
      <t>允差范围：＜±</t>
    </r>
    <r>
      <rPr>
        <sz val="12"/>
        <rFont val="Times New Roman"/>
        <charset val="134"/>
      </rPr>
      <t>10%</t>
    </r>
  </si>
  <si>
    <t xml:space="preserve">测量仪器： 压力试验机（压力表)       测量范围：（0～10）MPa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</si>
  <si>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</si>
  <si>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 xml:space="preserve">    核查标准：数字压力表 0～10MPa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</si>
  <si>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</si>
  <si>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</si>
  <si>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</si>
  <si>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</si>
  <si>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</si>
  <si>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</si>
  <si>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</si>
  <si>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</si>
  <si>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</si>
  <si>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</si>
  <si>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2020.8.19</t>
  </si>
  <si>
    <t>2020.8.28</t>
  </si>
  <si>
    <t>2020.9.11</t>
  </si>
  <si>
    <t>2020.9.17</t>
  </si>
  <si>
    <t>2020.9.30</t>
  </si>
  <si>
    <t>2020.10.15</t>
  </si>
  <si>
    <t>2020.10.28</t>
  </si>
  <si>
    <t>2020.11.13</t>
  </si>
  <si>
    <t>2020.11.25</t>
  </si>
  <si>
    <t>2020.12.6</t>
  </si>
  <si>
    <t>2020.12.18</t>
  </si>
  <si>
    <t>2020.12.28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</si>
  <si>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</si>
  <si>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</si>
  <si>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</si>
  <si>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</si>
  <si>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</si>
  <si>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</si>
  <si>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</si>
  <si>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</si>
  <si>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</si>
  <si>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</si>
  <si>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</si>
  <si>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</si>
  <si>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</si>
  <si>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</si>
  <si>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均值、极差控制图状态正常，母液流量测控装置压力密封试验测量过程中未出现非正常变异，能满足生产工艺要求。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</si>
  <si>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2020.12.29</t>
    </r>
  </si>
  <si>
    <t>附录E 母液流量测控装置压力密封试验测量过程控制图</t>
  </si>
  <si>
    <t>UCL=5.09</t>
  </si>
  <si>
    <t>CL=4.96</t>
  </si>
  <si>
    <t>LCL=4.82</t>
  </si>
  <si>
    <t>LCL=3.09</t>
  </si>
  <si>
    <t>UCL=0.49</t>
  </si>
  <si>
    <t>CL=0.23</t>
  </si>
  <si>
    <t>LCL=0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</si>
</sst>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0.00_);[Red]\(0.00\)"/>
  </numFmts>
  <fonts count="34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20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1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3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0" fontId="0" fillId="0" borderId="0" xfId="0" applyFont="1"/>
    <xf numFmtId="0" fontId="0" fillId="0" borderId="0" xfId="0" applyBorder="1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7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4.96</c:v>
                </c:pt>
                <c:pt idx="1">
                  <c:v>4.92</c:v>
                </c:pt>
                <c:pt idx="2">
                  <c:v>4.96</c:v>
                </c:pt>
                <c:pt idx="3">
                  <c:v>4.98</c:v>
                </c:pt>
                <c:pt idx="4">
                  <c:v>4.96</c:v>
                </c:pt>
                <c:pt idx="5">
                  <c:v>4.96</c:v>
                </c:pt>
                <c:pt idx="6">
                  <c:v>4.92</c:v>
                </c:pt>
                <c:pt idx="7">
                  <c:v>4.9</c:v>
                </c:pt>
                <c:pt idx="8">
                  <c:v>4.96</c:v>
                </c:pt>
                <c:pt idx="9">
                  <c:v>5</c:v>
                </c:pt>
                <c:pt idx="10">
                  <c:v>4.98</c:v>
                </c:pt>
                <c:pt idx="11">
                  <c:v>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3090688"/>
        <c:axId val="63092224"/>
      </c:lineChart>
      <c:catAx>
        <c:axId val="63090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092224"/>
        <c:crosses val="autoZero"/>
        <c:auto val="1"/>
        <c:lblAlgn val="ctr"/>
        <c:lblOffset val="100"/>
        <c:noMultiLvlLbl val="0"/>
      </c:catAx>
      <c:valAx>
        <c:axId val="63092224"/>
        <c:scaling>
          <c:orientation val="minMax"/>
          <c:max val="20.29"/>
          <c:min val="20.09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09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59369356855"/>
          <c:y val="0.19366852886406"/>
          <c:w val="0.888373385192388"/>
          <c:h val="0.7100558659217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4.96</c:v>
                </c:pt>
                <c:pt idx="1">
                  <c:v>4.92</c:v>
                </c:pt>
                <c:pt idx="2">
                  <c:v>4.96</c:v>
                </c:pt>
                <c:pt idx="3">
                  <c:v>4.98</c:v>
                </c:pt>
                <c:pt idx="4">
                  <c:v>4.96</c:v>
                </c:pt>
                <c:pt idx="5">
                  <c:v>4.96</c:v>
                </c:pt>
                <c:pt idx="6">
                  <c:v>4.92</c:v>
                </c:pt>
                <c:pt idx="7">
                  <c:v>4.9</c:v>
                </c:pt>
                <c:pt idx="8">
                  <c:v>4.96</c:v>
                </c:pt>
                <c:pt idx="9">
                  <c:v>5</c:v>
                </c:pt>
                <c:pt idx="10">
                  <c:v>4.98</c:v>
                </c:pt>
                <c:pt idx="11">
                  <c:v>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85847153"/>
        <c:axId val="878603920"/>
      </c:lineChart>
      <c:catAx>
        <c:axId val="58584715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8603920"/>
        <c:crosses val="autoZero"/>
        <c:auto val="1"/>
        <c:lblAlgn val="ctr"/>
        <c:lblOffset val="100"/>
        <c:noMultiLvlLbl val="0"/>
      </c:catAx>
      <c:valAx>
        <c:axId val="87860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584715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极差控制图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'1A'!$I$9:$I$20</c:f>
              <c:numCache>
                <c:formatCode>0.00_);[Red]\(0.00\)</c:formatCode>
                <c:ptCount val="12"/>
                <c:pt idx="0">
                  <c:v>0.3</c:v>
                </c:pt>
                <c:pt idx="1">
                  <c:v>0.0999999999999996</c:v>
                </c:pt>
                <c:pt idx="2">
                  <c:v>0.3</c:v>
                </c:pt>
                <c:pt idx="3">
                  <c:v>0.199999999999999</c:v>
                </c:pt>
                <c:pt idx="4">
                  <c:v>0.3</c:v>
                </c:pt>
                <c:pt idx="5">
                  <c:v>0.3</c:v>
                </c:pt>
                <c:pt idx="6">
                  <c:v>0.0999999999999996</c:v>
                </c:pt>
                <c:pt idx="7">
                  <c:v>0.2</c:v>
                </c:pt>
                <c:pt idx="8">
                  <c:v>0.3</c:v>
                </c:pt>
                <c:pt idx="9">
                  <c:v>0.199999999999999</c:v>
                </c:pt>
                <c:pt idx="10">
                  <c:v>0.2</c:v>
                </c:pt>
                <c:pt idx="11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53147449"/>
        <c:axId val="790359210"/>
      </c:lineChart>
      <c:catAx>
        <c:axId val="5531474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0359210"/>
        <c:crosses val="autoZero"/>
        <c:auto val="1"/>
        <c:lblAlgn val="ctr"/>
        <c:lblOffset val="100"/>
        <c:noMultiLvlLbl val="0"/>
      </c:catAx>
      <c:valAx>
        <c:axId val="79035921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531474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均值控制图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63763509218055"/>
          <c:y val="0.204498977505112"/>
          <c:w val="0.936141131595677"/>
          <c:h val="0.6204044535332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0.00_);[Red]\(0.00\)</c:formatCode>
                <c:ptCount val="12"/>
                <c:pt idx="0">
                  <c:v>4.96</c:v>
                </c:pt>
                <c:pt idx="1">
                  <c:v>4.92</c:v>
                </c:pt>
                <c:pt idx="2">
                  <c:v>4.96</c:v>
                </c:pt>
                <c:pt idx="3">
                  <c:v>4.98</c:v>
                </c:pt>
                <c:pt idx="4">
                  <c:v>4.96</c:v>
                </c:pt>
                <c:pt idx="5">
                  <c:v>4.96</c:v>
                </c:pt>
                <c:pt idx="6">
                  <c:v>4.92</c:v>
                </c:pt>
                <c:pt idx="7">
                  <c:v>4.9</c:v>
                </c:pt>
                <c:pt idx="8">
                  <c:v>4.96</c:v>
                </c:pt>
                <c:pt idx="9">
                  <c:v>5</c:v>
                </c:pt>
                <c:pt idx="10">
                  <c:v>4.98</c:v>
                </c:pt>
                <c:pt idx="11">
                  <c:v>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26034164"/>
        <c:axId val="928615494"/>
      </c:lineChart>
      <c:catAx>
        <c:axId val="4260341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8615494"/>
        <c:crosses val="autoZero"/>
        <c:auto val="1"/>
        <c:lblAlgn val="ctr"/>
        <c:lblOffset val="100"/>
        <c:noMultiLvlLbl val="0"/>
      </c:catAx>
      <c:valAx>
        <c:axId val="92861549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260341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2.jpeg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23</xdr:row>
      <xdr:rowOff>47625</xdr:rowOff>
    </xdr:from>
    <xdr:to>
      <xdr:col>5</xdr:col>
      <xdr:colOff>561975</xdr:colOff>
      <xdr:row>23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52825" y="69342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32</xdr:row>
      <xdr:rowOff>31750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85900" y="9285605"/>
          <a:ext cx="314325" cy="2393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6</xdr:row>
          <xdr:rowOff>123825</xdr:rowOff>
        </xdr:from>
        <xdr:to>
          <xdr:col>7</xdr:col>
          <xdr:colOff>666750</xdr:colOff>
          <xdr:row>7</xdr:row>
          <xdr:rowOff>152400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86325" y="2193290"/>
              <a:ext cx="285750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1</xdr:col>
          <xdr:colOff>152400</xdr:colOff>
          <xdr:row>24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628650" y="6886575"/>
              <a:ext cx="152400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38100</xdr:rowOff>
        </xdr:from>
        <xdr:to>
          <xdr:col>2</xdr:col>
          <xdr:colOff>581025</xdr:colOff>
          <xdr:row>28</xdr:row>
          <xdr:rowOff>57150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90675" y="791591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28</xdr:row>
          <xdr:rowOff>152400</xdr:rowOff>
        </xdr:from>
        <xdr:to>
          <xdr:col>3</xdr:col>
          <xdr:colOff>38100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04950" y="8325485"/>
              <a:ext cx="5429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29</xdr:row>
          <xdr:rowOff>66675</xdr:rowOff>
        </xdr:from>
        <xdr:to>
          <xdr:col>3</xdr:col>
          <xdr:colOff>38100</xdr:colOff>
          <xdr:row>30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04950" y="8706485"/>
              <a:ext cx="5429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32</xdr:row>
          <xdr:rowOff>171450</xdr:rowOff>
        </xdr:from>
        <xdr:to>
          <xdr:col>3</xdr:col>
          <xdr:colOff>0</xdr:colOff>
          <xdr:row>33</xdr:row>
          <xdr:rowOff>47625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466850" y="9664700"/>
              <a:ext cx="542925" cy="2311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800100</xdr:colOff>
          <xdr:row>26</xdr:row>
          <xdr:rowOff>142875</xdr:rowOff>
        </xdr:from>
        <xdr:to>
          <xdr:col>1</xdr:col>
          <xdr:colOff>0</xdr:colOff>
          <xdr:row>27</xdr:row>
          <xdr:rowOff>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628650" y="7765415"/>
              <a:ext cx="0" cy="1123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95250</xdr:rowOff>
        </xdr:from>
        <xdr:to>
          <xdr:col>3</xdr:col>
          <xdr:colOff>0</xdr:colOff>
          <xdr:row>34</xdr:row>
          <xdr:rowOff>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476375" y="9943465"/>
              <a:ext cx="53340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60325</xdr:colOff>
      <xdr:row>36</xdr:row>
      <xdr:rowOff>184150</xdr:rowOff>
    </xdr:from>
    <xdr:to>
      <xdr:col>5</xdr:col>
      <xdr:colOff>188595</xdr:colOff>
      <xdr:row>37</xdr:row>
      <xdr:rowOff>180340</xdr:rowOff>
    </xdr:to>
    <xdr:pic>
      <xdr:nvPicPr>
        <xdr:cNvPr id="2" name="图片 33" descr="05f97f4a8704fcf60b15af4c49ff74f"/>
        <xdr:cNvPicPr>
          <a:picLocks noChangeAspect="1"/>
        </xdr:cNvPicPr>
      </xdr:nvPicPr>
      <xdr:blipFill>
        <a:blip r:embed="rId2">
          <a:biLevel thresh="50000"/>
        </a:blip>
        <a:srcRect l="27187" t="32602" r="24793" b="52194"/>
        <a:stretch>
          <a:fillRect/>
        </a:stretch>
      </xdr:blipFill>
      <xdr:spPr>
        <a:xfrm>
          <a:off x="2670175" y="11318240"/>
          <a:ext cx="775970" cy="32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85725</xdr:rowOff>
    </xdr:from>
    <xdr:to>
      <xdr:col>11</xdr:col>
      <xdr:colOff>200660</xdr:colOff>
      <xdr:row>19</xdr:row>
      <xdr:rowOff>133350</xdr:rowOff>
    </xdr:to>
    <xdr:graphicFrame>
      <xdr:nvGraphicFramePr>
        <xdr:cNvPr id="2" name="图表 1"/>
        <xdr:cNvGraphicFramePr/>
      </xdr:nvGraphicFramePr>
      <xdr:xfrm>
        <a:off x="635" y="657225"/>
        <a:ext cx="8001000" cy="2602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407035</xdr:colOff>
      <xdr:row>18</xdr:row>
      <xdr:rowOff>166370</xdr:rowOff>
    </xdr:from>
    <xdr:to>
      <xdr:col>11</xdr:col>
      <xdr:colOff>33655</xdr:colOff>
      <xdr:row>18</xdr:row>
      <xdr:rowOff>166370</xdr:rowOff>
    </xdr:to>
    <xdr:cxnSp>
      <xdr:nvCxnSpPr>
        <xdr:cNvPr id="9" name="直接连接符 8"/>
        <xdr:cNvCxnSpPr/>
      </xdr:nvCxnSpPr>
      <xdr:spPr>
        <a:xfrm>
          <a:off x="407035" y="288544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378460</xdr:colOff>
      <xdr:row>9</xdr:row>
      <xdr:rowOff>204470</xdr:rowOff>
    </xdr:from>
    <xdr:to>
      <xdr:col>11</xdr:col>
      <xdr:colOff>5080</xdr:colOff>
      <xdr:row>9</xdr:row>
      <xdr:rowOff>204470</xdr:rowOff>
    </xdr:to>
    <xdr:cxnSp>
      <xdr:nvCxnSpPr>
        <xdr:cNvPr id="10" name="直接连接符 9"/>
        <xdr:cNvCxnSpPr/>
      </xdr:nvCxnSpPr>
      <xdr:spPr>
        <a:xfrm>
          <a:off x="378460" y="191262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359410</xdr:colOff>
      <xdr:row>4</xdr:row>
      <xdr:rowOff>61595</xdr:rowOff>
    </xdr:from>
    <xdr:to>
      <xdr:col>10</xdr:col>
      <xdr:colOff>738505</xdr:colOff>
      <xdr:row>4</xdr:row>
      <xdr:rowOff>61595</xdr:rowOff>
    </xdr:to>
    <xdr:cxnSp>
      <xdr:nvCxnSpPr>
        <xdr:cNvPr id="11" name="直接连接符 10"/>
        <xdr:cNvCxnSpPr/>
      </xdr:nvCxnSpPr>
      <xdr:spPr>
        <a:xfrm>
          <a:off x="359410" y="1014095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521335</xdr:colOff>
      <xdr:row>29</xdr:row>
      <xdr:rowOff>90170</xdr:rowOff>
    </xdr:from>
    <xdr:to>
      <xdr:col>11</xdr:col>
      <xdr:colOff>147955</xdr:colOff>
      <xdr:row>29</xdr:row>
      <xdr:rowOff>90170</xdr:rowOff>
    </xdr:to>
    <xdr:cxnSp>
      <xdr:nvCxnSpPr>
        <xdr:cNvPr id="12" name="直接连接符 11"/>
        <xdr:cNvCxnSpPr/>
      </xdr:nvCxnSpPr>
      <xdr:spPr>
        <a:xfrm>
          <a:off x="521335" y="462788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464185</xdr:colOff>
      <xdr:row>22</xdr:row>
      <xdr:rowOff>33020</xdr:rowOff>
    </xdr:from>
    <xdr:to>
      <xdr:col>11</xdr:col>
      <xdr:colOff>90805</xdr:colOff>
      <xdr:row>22</xdr:row>
      <xdr:rowOff>33020</xdr:rowOff>
    </xdr:to>
    <xdr:cxnSp>
      <xdr:nvCxnSpPr>
        <xdr:cNvPr id="13" name="直接连接符 12"/>
        <xdr:cNvCxnSpPr/>
      </xdr:nvCxnSpPr>
      <xdr:spPr>
        <a:xfrm>
          <a:off x="464185" y="3763010"/>
          <a:ext cx="742759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161290</xdr:rowOff>
    </xdr:from>
    <xdr:to>
      <xdr:col>11</xdr:col>
      <xdr:colOff>218440</xdr:colOff>
      <xdr:row>19</xdr:row>
      <xdr:rowOff>20955</xdr:rowOff>
    </xdr:to>
    <xdr:graphicFrame>
      <xdr:nvGraphicFramePr>
        <xdr:cNvPr id="5" name="图表 4"/>
        <xdr:cNvGraphicFramePr/>
      </xdr:nvGraphicFramePr>
      <xdr:xfrm>
        <a:off x="9525" y="732790"/>
        <a:ext cx="8009890" cy="24149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130810</xdr:colOff>
      <xdr:row>4</xdr:row>
      <xdr:rowOff>13970</xdr:rowOff>
    </xdr:from>
    <xdr:to>
      <xdr:col>10</xdr:col>
      <xdr:colOff>685800</xdr:colOff>
      <xdr:row>4</xdr:row>
      <xdr:rowOff>19050</xdr:rowOff>
    </xdr:to>
    <xdr:cxnSp>
      <xdr:nvCxnSpPr>
        <xdr:cNvPr id="15" name="直接连接符 14"/>
        <xdr:cNvCxnSpPr/>
      </xdr:nvCxnSpPr>
      <xdr:spPr>
        <a:xfrm>
          <a:off x="816610" y="966470"/>
          <a:ext cx="691769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73660</xdr:colOff>
      <xdr:row>8</xdr:row>
      <xdr:rowOff>90170</xdr:rowOff>
    </xdr:from>
    <xdr:to>
      <xdr:col>10</xdr:col>
      <xdr:colOff>647700</xdr:colOff>
      <xdr:row>8</xdr:row>
      <xdr:rowOff>95250</xdr:rowOff>
    </xdr:to>
    <xdr:cxnSp>
      <xdr:nvCxnSpPr>
        <xdr:cNvPr id="16" name="直接连接符 15"/>
        <xdr:cNvCxnSpPr/>
      </xdr:nvCxnSpPr>
      <xdr:spPr>
        <a:xfrm>
          <a:off x="759460" y="1607820"/>
          <a:ext cx="69367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140335</xdr:colOff>
      <xdr:row>18</xdr:row>
      <xdr:rowOff>276225</xdr:rowOff>
    </xdr:from>
    <xdr:to>
      <xdr:col>10</xdr:col>
      <xdr:colOff>714375</xdr:colOff>
      <xdr:row>18</xdr:row>
      <xdr:rowOff>280670</xdr:rowOff>
    </xdr:to>
    <xdr:cxnSp>
      <xdr:nvCxnSpPr>
        <xdr:cNvPr id="17" name="直接连接符 16"/>
        <xdr:cNvCxnSpPr/>
      </xdr:nvCxnSpPr>
      <xdr:spPr>
        <a:xfrm flipV="1">
          <a:off x="826135" y="2995295"/>
          <a:ext cx="6936740" cy="44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48260</xdr:colOff>
      <xdr:row>19</xdr:row>
      <xdr:rowOff>105410</xdr:rowOff>
    </xdr:from>
    <xdr:to>
      <xdr:col>11</xdr:col>
      <xdr:colOff>191135</xdr:colOff>
      <xdr:row>34</xdr:row>
      <xdr:rowOff>73025</xdr:rowOff>
    </xdr:to>
    <xdr:graphicFrame>
      <xdr:nvGraphicFramePr>
        <xdr:cNvPr id="18" name="图表 17"/>
        <xdr:cNvGraphicFramePr/>
      </xdr:nvGraphicFramePr>
      <xdr:xfrm>
        <a:off x="48260" y="3232150"/>
        <a:ext cx="7943850" cy="2111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419100</xdr:colOff>
      <xdr:row>32</xdr:row>
      <xdr:rowOff>0</xdr:rowOff>
    </xdr:from>
    <xdr:to>
      <xdr:col>10</xdr:col>
      <xdr:colOff>552450</xdr:colOff>
      <xdr:row>32</xdr:row>
      <xdr:rowOff>0</xdr:rowOff>
    </xdr:to>
    <xdr:cxnSp>
      <xdr:nvCxnSpPr>
        <xdr:cNvPr id="19" name="直接连接符 18"/>
        <xdr:cNvCxnSpPr/>
      </xdr:nvCxnSpPr>
      <xdr:spPr>
        <a:xfrm>
          <a:off x="419100" y="5015230"/>
          <a:ext cx="71818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454660</xdr:colOff>
      <xdr:row>27</xdr:row>
      <xdr:rowOff>109220</xdr:rowOff>
    </xdr:from>
    <xdr:to>
      <xdr:col>10</xdr:col>
      <xdr:colOff>561975</xdr:colOff>
      <xdr:row>27</xdr:row>
      <xdr:rowOff>114300</xdr:rowOff>
    </xdr:to>
    <xdr:cxnSp>
      <xdr:nvCxnSpPr>
        <xdr:cNvPr id="20" name="直接连接符 19"/>
        <xdr:cNvCxnSpPr/>
      </xdr:nvCxnSpPr>
      <xdr:spPr>
        <a:xfrm>
          <a:off x="454660" y="4202430"/>
          <a:ext cx="7155815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387985</xdr:colOff>
      <xdr:row>21</xdr:row>
      <xdr:rowOff>118745</xdr:rowOff>
    </xdr:from>
    <xdr:to>
      <xdr:col>10</xdr:col>
      <xdr:colOff>542925</xdr:colOff>
      <xdr:row>21</xdr:row>
      <xdr:rowOff>123825</xdr:rowOff>
    </xdr:to>
    <xdr:cxnSp>
      <xdr:nvCxnSpPr>
        <xdr:cNvPr id="21" name="直接连接符 20"/>
        <xdr:cNvCxnSpPr/>
      </xdr:nvCxnSpPr>
      <xdr:spPr>
        <a:xfrm>
          <a:off x="387985" y="362648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</xdr:row>
      <xdr:rowOff>57150</xdr:rowOff>
    </xdr:from>
    <xdr:to>
      <xdr:col>11</xdr:col>
      <xdr:colOff>199390</xdr:colOff>
      <xdr:row>18</xdr:row>
      <xdr:rowOff>375920</xdr:rowOff>
    </xdr:to>
    <xdr:graphicFrame>
      <xdr:nvGraphicFramePr>
        <xdr:cNvPr id="3" name="图表 2"/>
        <xdr:cNvGraphicFramePr/>
      </xdr:nvGraphicFramePr>
      <xdr:xfrm>
        <a:off x="9525" y="819150"/>
        <a:ext cx="7990840" cy="2275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387985</xdr:colOff>
      <xdr:row>18</xdr:row>
      <xdr:rowOff>42545</xdr:rowOff>
    </xdr:from>
    <xdr:to>
      <xdr:col>10</xdr:col>
      <xdr:colOff>542925</xdr:colOff>
      <xdr:row>18</xdr:row>
      <xdr:rowOff>47625</xdr:rowOff>
    </xdr:to>
    <xdr:cxnSp>
      <xdr:nvCxnSpPr>
        <xdr:cNvPr id="4" name="直接连接符 3"/>
        <xdr:cNvCxnSpPr/>
      </xdr:nvCxnSpPr>
      <xdr:spPr>
        <a:xfrm>
          <a:off x="387985" y="276161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368935</xdr:colOff>
      <xdr:row>9</xdr:row>
      <xdr:rowOff>52070</xdr:rowOff>
    </xdr:from>
    <xdr:to>
      <xdr:col>10</xdr:col>
      <xdr:colOff>523875</xdr:colOff>
      <xdr:row>9</xdr:row>
      <xdr:rowOff>57150</xdr:rowOff>
    </xdr:to>
    <xdr:cxnSp>
      <xdr:nvCxnSpPr>
        <xdr:cNvPr id="6" name="直接连接符 5"/>
        <xdr:cNvCxnSpPr/>
      </xdr:nvCxnSpPr>
      <xdr:spPr>
        <a:xfrm>
          <a:off x="368935" y="1760220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368935</xdr:colOff>
      <xdr:row>5</xdr:row>
      <xdr:rowOff>4445</xdr:rowOff>
    </xdr:from>
    <xdr:to>
      <xdr:col>10</xdr:col>
      <xdr:colOff>523875</xdr:colOff>
      <xdr:row>5</xdr:row>
      <xdr:rowOff>9525</xdr:rowOff>
    </xdr:to>
    <xdr:cxnSp>
      <xdr:nvCxnSpPr>
        <xdr:cNvPr id="7" name="直接连接符 6"/>
        <xdr:cNvCxnSpPr/>
      </xdr:nvCxnSpPr>
      <xdr:spPr>
        <a:xfrm>
          <a:off x="368935" y="1147445"/>
          <a:ext cx="7203440" cy="5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90170</xdr:colOff>
      <xdr:row>37</xdr:row>
      <xdr:rowOff>137160</xdr:rowOff>
    </xdr:to>
    <xdr:pic>
      <xdr:nvPicPr>
        <xdr:cNvPr id="8" name="图片 33" descr="05f97f4a8704fcf60b15af4c49ff74f"/>
        <xdr:cNvPicPr>
          <a:picLocks noChangeAspect="1"/>
        </xdr:cNvPicPr>
      </xdr:nvPicPr>
      <xdr:blipFill>
        <a:blip r:embed="rId5">
          <a:biLevel thresh="50000"/>
        </a:blip>
        <a:srcRect l="27187" t="32602" r="24793" b="52194"/>
        <a:stretch>
          <a:fillRect/>
        </a:stretch>
      </xdr:blipFill>
      <xdr:spPr>
        <a:xfrm>
          <a:off x="2743200" y="5651500"/>
          <a:ext cx="775970" cy="32766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0.04428</cdr:x>
      <cdr:y>0.52439</cdr:y>
    </cdr:from>
    <cdr:to>
      <cdr:x>0.99385</cdr:x>
      <cdr:y>0.52744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342900" y="1638300"/>
          <a:ext cx="7353300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0.06019</cdr:x>
      <cdr:y>0.17866</cdr:y>
    </cdr:from>
    <cdr:to>
      <cdr:x>0.98885</cdr:x>
      <cdr:y>0.18475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81556" y="454354"/>
          <a:ext cx="7429613" cy="155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0.04551</cdr:x>
      <cdr:y>0.90244</cdr:y>
    </cdr:from>
    <cdr:to>
      <cdr:x>0.99139</cdr:x>
      <cdr:y>0.90244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>
          <a:off x="352425" y="2819400"/>
          <a:ext cx="7570384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0.05104</cdr:x>
      <cdr:y>0.8677</cdr:y>
    </cdr:from>
    <cdr:to>
      <cdr:x>0.99278</cdr:x>
      <cdr:y>0.88524</cdr:y>
    </cdr:to>
    <cdr:sp>
      <cdr:nvSpPr>
        <cdr:cNvPr id="5" name="直接连接符 4"/>
        <cdr:cNvSpPr/>
      </cdr:nvSpPr>
      <cdr:spPr xmlns:a="http://schemas.openxmlformats.org/drawingml/2006/main">
        <a:xfrm xmlns:a="http://schemas.openxmlformats.org/drawingml/2006/main">
          <a:off x="408305" y="2206709"/>
          <a:ext cx="7534275" cy="446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7"/>
  <sheetViews>
    <sheetView topLeftCell="A22" workbookViewId="0">
      <selection activeCell="F40" sqref="F40"/>
    </sheetView>
  </sheetViews>
  <sheetFormatPr defaultColWidth="9" defaultRowHeight="15"/>
  <cols>
    <col min="1" max="1" width="8.25" style="11" customWidth="1"/>
    <col min="2" max="2" width="10.25" style="11" customWidth="1"/>
    <col min="3" max="4" width="7.875" style="11" customWidth="1"/>
    <col min="5" max="5" width="8.5" style="11" customWidth="1"/>
    <col min="6" max="6" width="7.875" style="11" customWidth="1"/>
    <col min="7" max="7" width="9.375" style="11" customWidth="1"/>
    <col min="8" max="9" width="7.875" style="11" customWidth="1"/>
    <col min="10" max="16384" width="9" style="11"/>
  </cols>
  <sheetData>
    <row r="1" ht="21" spans="1:1">
      <c r="A1" s="12" t="s">
        <v>0</v>
      </c>
    </row>
    <row r="2" ht="30" customHeight="1" spans="1:9">
      <c r="A2" s="1" t="s">
        <v>1</v>
      </c>
      <c r="B2" s="13"/>
      <c r="C2" s="13"/>
      <c r="D2" s="13"/>
      <c r="E2" s="13"/>
      <c r="F2" s="13"/>
      <c r="G2" s="13"/>
      <c r="H2" s="13"/>
      <c r="I2" s="13"/>
    </row>
    <row r="3" ht="27" customHeight="1" spans="1:9">
      <c r="A3" s="14" t="s">
        <v>2</v>
      </c>
      <c r="B3" s="14"/>
      <c r="C3" s="14"/>
      <c r="D3" s="14"/>
      <c r="E3" s="14"/>
      <c r="F3" s="15"/>
      <c r="G3" s="16"/>
      <c r="H3" s="16"/>
      <c r="I3" s="16"/>
    </row>
    <row r="4" ht="30.95" customHeight="1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ht="27" customHeight="1" spans="1:9">
      <c r="A5" s="17" t="s">
        <v>4</v>
      </c>
      <c r="B5" s="17"/>
      <c r="C5" s="17"/>
      <c r="D5" s="17"/>
      <c r="E5" s="17"/>
      <c r="F5" s="17"/>
      <c r="G5" s="17"/>
      <c r="H5" s="17"/>
      <c r="I5" s="17"/>
    </row>
    <row r="6" ht="27" customHeight="1" spans="1:9">
      <c r="A6" s="18" t="s">
        <v>5</v>
      </c>
      <c r="B6" s="19"/>
      <c r="C6" s="19"/>
      <c r="D6" s="20" t="s">
        <v>6</v>
      </c>
      <c r="E6" s="20"/>
      <c r="F6" s="20"/>
      <c r="G6" s="20"/>
      <c r="H6" s="15"/>
      <c r="I6" s="16"/>
    </row>
    <row r="7" ht="24" customHeight="1" spans="1:9">
      <c r="A7" s="21" t="s">
        <v>7</v>
      </c>
      <c r="B7" s="22" t="s">
        <v>8</v>
      </c>
      <c r="C7" s="23" t="s">
        <v>9</v>
      </c>
      <c r="D7" s="22"/>
      <c r="E7" s="22"/>
      <c r="F7" s="22"/>
      <c r="G7" s="22"/>
      <c r="H7" s="24"/>
      <c r="I7" s="69" t="s">
        <v>10</v>
      </c>
    </row>
    <row r="8" ht="21.95" customHeight="1" spans="1:9">
      <c r="A8" s="25"/>
      <c r="B8" s="26" t="s">
        <v>11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16</v>
      </c>
      <c r="H8" s="28"/>
      <c r="I8" s="70"/>
    </row>
    <row r="9" s="5" customFormat="1" ht="24" customHeight="1" spans="1:9">
      <c r="A9" s="29">
        <v>1</v>
      </c>
      <c r="B9" s="30" t="s">
        <v>17</v>
      </c>
      <c r="C9" s="31">
        <v>5</v>
      </c>
      <c r="D9" s="31">
        <v>5.1</v>
      </c>
      <c r="E9" s="31">
        <v>4.9</v>
      </c>
      <c r="F9" s="31">
        <v>4.8</v>
      </c>
      <c r="G9" s="31">
        <v>5</v>
      </c>
      <c r="H9" s="32">
        <f>SUM(C9:G9)/5</f>
        <v>4.96</v>
      </c>
      <c r="I9" s="31">
        <f>MAX(C9:G9)-MIN(C9:G9)</f>
        <v>0.3</v>
      </c>
    </row>
    <row r="10" s="5" customFormat="1" ht="24" customHeight="1" spans="1:9">
      <c r="A10" s="29">
        <v>2</v>
      </c>
      <c r="B10" s="30" t="s">
        <v>18</v>
      </c>
      <c r="C10" s="31">
        <v>4.9</v>
      </c>
      <c r="D10" s="31">
        <v>5</v>
      </c>
      <c r="E10" s="31">
        <v>4.9</v>
      </c>
      <c r="F10" s="31">
        <v>4.9</v>
      </c>
      <c r="G10" s="31">
        <v>4.9</v>
      </c>
      <c r="H10" s="32">
        <f t="shared" ref="H10:H18" si="0">SUM(C10:G10)/5</f>
        <v>4.92</v>
      </c>
      <c r="I10" s="31">
        <f t="shared" ref="I10:I18" si="1">MAX(C10:G10)-MIN(C10:G10)</f>
        <v>0.0999999999999996</v>
      </c>
    </row>
    <row r="11" s="5" customFormat="1" ht="21.95" customHeight="1" spans="1:9">
      <c r="A11" s="29">
        <v>3</v>
      </c>
      <c r="B11" s="30" t="s">
        <v>19</v>
      </c>
      <c r="C11" s="31">
        <v>4.8</v>
      </c>
      <c r="D11" s="31">
        <v>5</v>
      </c>
      <c r="E11" s="31">
        <v>4.9</v>
      </c>
      <c r="F11" s="31">
        <v>5.1</v>
      </c>
      <c r="G11" s="31">
        <v>5</v>
      </c>
      <c r="H11" s="32">
        <f t="shared" si="0"/>
        <v>4.96</v>
      </c>
      <c r="I11" s="31">
        <f t="shared" si="1"/>
        <v>0.3</v>
      </c>
    </row>
    <row r="12" s="5" customFormat="1" ht="21.95" customHeight="1" spans="1:9">
      <c r="A12" s="29">
        <v>4</v>
      </c>
      <c r="B12" s="30" t="s">
        <v>20</v>
      </c>
      <c r="C12" s="31">
        <v>4.9</v>
      </c>
      <c r="D12" s="31">
        <v>4.9</v>
      </c>
      <c r="E12" s="31">
        <v>5</v>
      </c>
      <c r="F12" s="31">
        <v>5.1</v>
      </c>
      <c r="G12" s="31">
        <v>5</v>
      </c>
      <c r="H12" s="32">
        <f t="shared" si="0"/>
        <v>4.98</v>
      </c>
      <c r="I12" s="31">
        <f t="shared" si="1"/>
        <v>0.199999999999999</v>
      </c>
    </row>
    <row r="13" s="5" customFormat="1" ht="21.95" customHeight="1" spans="1:9">
      <c r="A13" s="33">
        <v>5</v>
      </c>
      <c r="B13" s="30" t="s">
        <v>21</v>
      </c>
      <c r="C13" s="31">
        <v>5.1</v>
      </c>
      <c r="D13" s="31">
        <v>5.1</v>
      </c>
      <c r="E13" s="31">
        <v>4.9</v>
      </c>
      <c r="F13" s="31">
        <v>4.8</v>
      </c>
      <c r="G13" s="31">
        <v>4.9</v>
      </c>
      <c r="H13" s="32">
        <f t="shared" si="0"/>
        <v>4.96</v>
      </c>
      <c r="I13" s="31">
        <f t="shared" si="1"/>
        <v>0.3</v>
      </c>
    </row>
    <row r="14" s="5" customFormat="1" ht="21.95" customHeight="1" spans="1:9">
      <c r="A14" s="33">
        <v>6</v>
      </c>
      <c r="B14" s="30" t="s">
        <v>22</v>
      </c>
      <c r="C14" s="31">
        <v>5</v>
      </c>
      <c r="D14" s="31">
        <v>5.1</v>
      </c>
      <c r="E14" s="31">
        <v>4.9</v>
      </c>
      <c r="F14" s="31">
        <v>4.8</v>
      </c>
      <c r="G14" s="31">
        <v>5</v>
      </c>
      <c r="H14" s="32">
        <f t="shared" si="0"/>
        <v>4.96</v>
      </c>
      <c r="I14" s="31">
        <f t="shared" si="1"/>
        <v>0.3</v>
      </c>
    </row>
    <row r="15" s="5" customFormat="1" ht="21.95" customHeight="1" spans="1:9">
      <c r="A15" s="33">
        <v>7</v>
      </c>
      <c r="B15" s="30" t="s">
        <v>23</v>
      </c>
      <c r="C15" s="31">
        <v>4.9</v>
      </c>
      <c r="D15" s="31">
        <v>5</v>
      </c>
      <c r="E15" s="31">
        <v>4.9</v>
      </c>
      <c r="F15" s="31">
        <v>4.9</v>
      </c>
      <c r="G15" s="31">
        <v>4.9</v>
      </c>
      <c r="H15" s="32">
        <f t="shared" si="0"/>
        <v>4.92</v>
      </c>
      <c r="I15" s="31">
        <f t="shared" si="1"/>
        <v>0.0999999999999996</v>
      </c>
    </row>
    <row r="16" s="5" customFormat="1" ht="21.95" customHeight="1" spans="1:9">
      <c r="A16" s="33">
        <v>8</v>
      </c>
      <c r="B16" s="30" t="s">
        <v>24</v>
      </c>
      <c r="C16" s="31">
        <v>4.9</v>
      </c>
      <c r="D16" s="31">
        <v>5</v>
      </c>
      <c r="E16" s="31">
        <v>5</v>
      </c>
      <c r="F16" s="31">
        <v>4.8</v>
      </c>
      <c r="G16" s="31">
        <v>4.8</v>
      </c>
      <c r="H16" s="32">
        <f t="shared" si="0"/>
        <v>4.9</v>
      </c>
      <c r="I16" s="31">
        <f t="shared" si="1"/>
        <v>0.2</v>
      </c>
    </row>
    <row r="17" s="5" customFormat="1" ht="21.95" customHeight="1" spans="1:9">
      <c r="A17" s="33">
        <v>9</v>
      </c>
      <c r="B17" s="30" t="s">
        <v>25</v>
      </c>
      <c r="C17" s="31">
        <v>5</v>
      </c>
      <c r="D17" s="31">
        <v>5.1</v>
      </c>
      <c r="E17" s="31">
        <v>4.9</v>
      </c>
      <c r="F17" s="31">
        <v>4.8</v>
      </c>
      <c r="G17" s="31">
        <v>5</v>
      </c>
      <c r="H17" s="32">
        <f t="shared" si="0"/>
        <v>4.96</v>
      </c>
      <c r="I17" s="31">
        <f t="shared" si="1"/>
        <v>0.3</v>
      </c>
    </row>
    <row r="18" s="5" customFormat="1" ht="21.95" customHeight="1" spans="1:9">
      <c r="A18" s="33">
        <v>10</v>
      </c>
      <c r="B18" s="30" t="s">
        <v>26</v>
      </c>
      <c r="C18" s="31">
        <v>5</v>
      </c>
      <c r="D18" s="31">
        <v>5.1</v>
      </c>
      <c r="E18" s="31">
        <v>5</v>
      </c>
      <c r="F18" s="31">
        <v>4.9</v>
      </c>
      <c r="G18" s="31">
        <v>5</v>
      </c>
      <c r="H18" s="32">
        <f t="shared" si="0"/>
        <v>5</v>
      </c>
      <c r="I18" s="31">
        <f t="shared" si="1"/>
        <v>0.199999999999999</v>
      </c>
    </row>
    <row r="19" s="5" customFormat="1" ht="21.95" customHeight="1" spans="1:9">
      <c r="A19" s="33">
        <v>11</v>
      </c>
      <c r="B19" s="30" t="s">
        <v>27</v>
      </c>
      <c r="C19" s="31">
        <v>5</v>
      </c>
      <c r="D19" s="31">
        <v>5.1</v>
      </c>
      <c r="E19" s="31">
        <v>4.9</v>
      </c>
      <c r="F19" s="31">
        <v>4.9</v>
      </c>
      <c r="G19" s="32">
        <v>5</v>
      </c>
      <c r="H19" s="32">
        <f t="shared" ref="H19:H20" si="2">SUM(C19:G19)/5</f>
        <v>4.98</v>
      </c>
      <c r="I19" s="31">
        <v>0.2</v>
      </c>
    </row>
    <row r="20" s="5" customFormat="1" ht="21.95" customHeight="1" spans="1:9">
      <c r="A20" s="34">
        <v>12</v>
      </c>
      <c r="B20" s="29" t="s">
        <v>28</v>
      </c>
      <c r="C20" s="31">
        <v>5</v>
      </c>
      <c r="D20" s="31">
        <v>5.1</v>
      </c>
      <c r="E20" s="31">
        <v>4.9</v>
      </c>
      <c r="F20" s="31">
        <v>4.8</v>
      </c>
      <c r="G20" s="31">
        <v>5</v>
      </c>
      <c r="H20" s="31">
        <f t="shared" si="2"/>
        <v>4.96</v>
      </c>
      <c r="I20" s="31">
        <f t="shared" ref="I20" si="3">MAX(C20:G20)-MIN(C20:G20)</f>
        <v>0.3</v>
      </c>
    </row>
    <row r="21" s="5" customFormat="1" ht="21.95" customHeight="1" spans="1:9">
      <c r="A21" s="35"/>
      <c r="B21" s="29"/>
      <c r="C21" s="31"/>
      <c r="D21" s="31"/>
      <c r="E21" s="31"/>
      <c r="F21" s="31"/>
      <c r="G21" s="31"/>
      <c r="H21" s="31"/>
      <c r="I21" s="31"/>
    </row>
    <row r="22" s="5" customFormat="1" ht="21.95" customHeight="1" spans="1:9">
      <c r="A22" s="35"/>
      <c r="B22" s="29"/>
      <c r="C22" s="31"/>
      <c r="D22" s="31"/>
      <c r="E22" s="31"/>
      <c r="F22" s="31"/>
      <c r="G22" s="31"/>
      <c r="H22" s="31"/>
      <c r="I22" s="31"/>
    </row>
    <row r="23" s="5" customFormat="1" ht="21.95" customHeight="1" spans="1:9">
      <c r="A23" s="35"/>
      <c r="B23" s="29"/>
      <c r="C23" s="31"/>
      <c r="D23" s="31"/>
      <c r="E23" s="31"/>
      <c r="F23" s="31"/>
      <c r="G23" s="31"/>
      <c r="H23" s="31"/>
      <c r="I23" s="31"/>
    </row>
    <row r="24" s="5" customFormat="1" ht="21.95" customHeight="1" spans="1:9">
      <c r="A24" s="36"/>
      <c r="B24" s="37">
        <f>AVERAGE(H9:H20)</f>
        <v>4.955</v>
      </c>
      <c r="C24" s="15"/>
      <c r="D24" s="15"/>
      <c r="E24" s="15"/>
      <c r="F24" s="20"/>
      <c r="G24" s="37">
        <f>AVERAGE(I9:I20)</f>
        <v>0.233333333333333</v>
      </c>
      <c r="H24" s="15"/>
      <c r="I24" s="71"/>
    </row>
    <row r="25" s="5" customFormat="1" ht="18" customHeight="1" spans="1:9">
      <c r="A25" s="38" t="s">
        <v>29</v>
      </c>
      <c r="B25" s="39"/>
      <c r="C25" s="40" t="s">
        <v>30</v>
      </c>
      <c r="D25" s="41">
        <v>0.577</v>
      </c>
      <c r="E25" s="40" t="s">
        <v>31</v>
      </c>
      <c r="F25" s="41">
        <v>2.115</v>
      </c>
      <c r="G25" s="40" t="s">
        <v>32</v>
      </c>
      <c r="H25" s="41">
        <v>0</v>
      </c>
      <c r="I25" s="72"/>
    </row>
    <row r="26" s="10" customFormat="1" ht="18" customHeight="1" spans="1:9">
      <c r="A26" s="42"/>
      <c r="B26" s="42"/>
      <c r="C26" s="43"/>
      <c r="D26" s="44"/>
      <c r="E26" s="45"/>
      <c r="F26" s="44"/>
      <c r="G26" s="45"/>
      <c r="H26" s="44"/>
      <c r="I26" s="15"/>
    </row>
    <row r="27" ht="20.1" customHeight="1" spans="1:9">
      <c r="A27" s="46"/>
      <c r="B27" s="47" t="s">
        <v>33</v>
      </c>
      <c r="C27" s="48"/>
      <c r="D27" s="5"/>
      <c r="E27" s="5"/>
      <c r="F27" s="5"/>
      <c r="G27" s="5"/>
      <c r="H27" s="5"/>
      <c r="I27" s="5"/>
    </row>
    <row r="28" ht="23.25" customHeight="1" spans="1:9">
      <c r="A28" s="43" t="s">
        <v>34</v>
      </c>
      <c r="B28" s="49" t="s">
        <v>35</v>
      </c>
      <c r="C28" s="50"/>
      <c r="D28" s="51">
        <f>SUM(B24)</f>
        <v>4.955</v>
      </c>
      <c r="E28" s="52"/>
      <c r="F28" s="5"/>
      <c r="G28" s="5"/>
      <c r="H28" s="5"/>
      <c r="I28" s="5"/>
    </row>
    <row r="29" ht="36.75" customHeight="1" spans="1:9">
      <c r="A29" s="43" t="s">
        <v>36</v>
      </c>
      <c r="B29" s="49" t="s">
        <v>37</v>
      </c>
      <c r="C29" s="50"/>
      <c r="D29" s="53">
        <f>SUM(D28+D25*G24)</f>
        <v>5.08963333333333</v>
      </c>
      <c r="E29" s="52"/>
      <c r="F29" s="54"/>
      <c r="G29" s="54"/>
      <c r="H29" s="55"/>
      <c r="I29" s="55"/>
    </row>
    <row r="30" ht="27" customHeight="1" spans="1:9">
      <c r="A30" s="43" t="s">
        <v>38</v>
      </c>
      <c r="B30" s="49" t="s">
        <v>39</v>
      </c>
      <c r="D30" s="53">
        <f>SUM(B24-D25*G24)</f>
        <v>4.82036666666667</v>
      </c>
      <c r="E30" s="52"/>
      <c r="F30" s="56"/>
      <c r="G30" s="56"/>
      <c r="H30" s="56"/>
      <c r="I30" s="5"/>
    </row>
    <row r="31" ht="20.1" customHeight="1" spans="1:9">
      <c r="A31" s="57" t="s">
        <v>10</v>
      </c>
      <c r="B31" s="58" t="s">
        <v>33</v>
      </c>
      <c r="D31" s="59"/>
      <c r="E31" s="5"/>
      <c r="F31" s="5"/>
      <c r="G31" s="5"/>
      <c r="H31" s="5"/>
      <c r="I31" s="5"/>
    </row>
    <row r="32" ht="20.1" customHeight="1" spans="1:9">
      <c r="A32" s="60" t="s">
        <v>40</v>
      </c>
      <c r="B32" s="61" t="s">
        <v>41</v>
      </c>
      <c r="D32" s="59">
        <f>SUM(G24)</f>
        <v>0.233333333333333</v>
      </c>
      <c r="E32" s="52"/>
      <c r="F32" s="5"/>
      <c r="G32" s="5"/>
      <c r="H32" s="5"/>
      <c r="I32" s="5"/>
    </row>
    <row r="33" ht="27.95" customHeight="1" spans="1:9">
      <c r="A33" s="43" t="s">
        <v>36</v>
      </c>
      <c r="B33" s="49" t="s">
        <v>37</v>
      </c>
      <c r="D33" s="59">
        <f>SUM(F25*G24)</f>
        <v>0.4935</v>
      </c>
      <c r="E33" s="52"/>
      <c r="F33" s="62"/>
      <c r="G33" s="5"/>
      <c r="H33" s="55"/>
      <c r="I33" s="55"/>
    </row>
    <row r="34" ht="29.25" customHeight="1" spans="1:9">
      <c r="A34" s="43" t="s">
        <v>38</v>
      </c>
      <c r="B34" s="49" t="s">
        <v>39</v>
      </c>
      <c r="D34" s="63">
        <f>SUM(H25*G24)</f>
        <v>0</v>
      </c>
      <c r="E34" s="52"/>
      <c r="F34" s="5"/>
      <c r="G34" s="5"/>
      <c r="H34" s="55"/>
      <c r="I34" s="55"/>
    </row>
    <row r="35" ht="30" customHeight="1" spans="1:9">
      <c r="A35" s="64" t="s">
        <v>42</v>
      </c>
      <c r="B35" s="65"/>
      <c r="C35" s="65"/>
      <c r="D35" s="65"/>
      <c r="E35" s="65"/>
      <c r="F35" s="65"/>
      <c r="G35" s="65"/>
      <c r="H35" s="65"/>
      <c r="I35" s="65"/>
    </row>
    <row r="36" ht="42" customHeight="1" spans="1:9">
      <c r="A36" s="66" t="s">
        <v>43</v>
      </c>
      <c r="B36" s="67"/>
      <c r="C36" s="67"/>
      <c r="D36" s="67"/>
      <c r="E36" s="67"/>
      <c r="F36" s="67"/>
      <c r="G36" s="67"/>
      <c r="H36" s="67"/>
      <c r="I36" s="67"/>
    </row>
    <row r="37" ht="26.1" customHeight="1" spans="2:9">
      <c r="B37" s="68" t="s">
        <v>44</v>
      </c>
      <c r="C37" s="68"/>
      <c r="D37" s="68"/>
      <c r="E37" s="68"/>
      <c r="F37" s="68"/>
      <c r="G37" s="68"/>
      <c r="H37" s="68"/>
      <c r="I37" s="68"/>
    </row>
  </sheetData>
  <mergeCells count="15">
    <mergeCell ref="A2:I2"/>
    <mergeCell ref="A4:I4"/>
    <mergeCell ref="A5:I5"/>
    <mergeCell ref="C7:G7"/>
    <mergeCell ref="A25:B25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314325</xdr:colOff>
                <xdr:row>6</xdr:row>
                <xdr:rowOff>123825</xdr:rowOff>
              </from>
              <to>
                <xdr:col>7</xdr:col>
                <xdr:colOff>666750</xdr:colOff>
                <xdr:row>7</xdr:row>
                <xdr:rowOff>152400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685800</xdr:colOff>
                <xdr:row>23</xdr:row>
                <xdr:rowOff>0</xdr:rowOff>
              </from>
              <to>
                <xdr:col>1</xdr:col>
                <xdr:colOff>152400</xdr:colOff>
                <xdr:row>24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180975</xdr:colOff>
                <xdr:row>27</xdr:row>
                <xdr:rowOff>38100</xdr:rowOff>
              </from>
              <to>
                <xdr:col>2</xdr:col>
                <xdr:colOff>581025</xdr:colOff>
                <xdr:row>28</xdr:row>
                <xdr:rowOff>57150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95250</xdr:colOff>
                <xdr:row>28</xdr:row>
                <xdr:rowOff>152400</xdr:rowOff>
              </from>
              <to>
                <xdr:col>3</xdr:col>
                <xdr:colOff>38100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95250</xdr:colOff>
                <xdr:row>29</xdr:row>
                <xdr:rowOff>66675</xdr:rowOff>
              </from>
              <to>
                <xdr:col>3</xdr:col>
                <xdr:colOff>38100</xdr:colOff>
                <xdr:row>30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57150</xdr:colOff>
                <xdr:row>32</xdr:row>
                <xdr:rowOff>171450</xdr:rowOff>
              </from>
              <to>
                <xdr:col>3</xdr:col>
                <xdr:colOff>0</xdr:colOff>
                <xdr:row>33</xdr:row>
                <xdr:rowOff>47625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800100</xdr:colOff>
                <xdr:row>26</xdr:row>
                <xdr:rowOff>142875</xdr:rowOff>
              </from>
              <to>
                <xdr:col>1</xdr:col>
                <xdr:colOff>0</xdr:colOff>
                <xdr:row>27</xdr:row>
                <xdr:rowOff>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66675</xdr:colOff>
                <xdr:row>33</xdr:row>
                <xdr:rowOff>95250</xdr:rowOff>
              </from>
              <to>
                <xdr:col>3</xdr:col>
                <xdr:colOff>0</xdr:colOff>
                <xdr:row>34</xdr:row>
                <xdr:rowOff>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5"/>
  <sheetViews>
    <sheetView tabSelected="1" workbookViewId="0">
      <selection activeCell="B1" sqref="B1:K1"/>
    </sheetView>
  </sheetViews>
  <sheetFormatPr defaultColWidth="9" defaultRowHeight="15"/>
  <cols>
    <col min="9" max="9" width="11.5" customWidth="1"/>
    <col min="11" max="11" width="9.875" customWidth="1"/>
    <col min="12" max="12" width="6.125" customWidth="1"/>
    <col min="13" max="13" width="13.625" customWidth="1"/>
  </cols>
  <sheetData>
    <row r="1" ht="30" customHeight="1" spans="2:11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</row>
    <row r="6" ht="17.5" spans="13:13">
      <c r="M6" s="2" t="s">
        <v>46</v>
      </c>
    </row>
    <row r="7" ht="3" customHeight="1" spans="13:13">
      <c r="M7" s="3"/>
    </row>
    <row r="8" ht="9" customHeight="1" spans="13:13">
      <c r="M8" s="3"/>
    </row>
    <row r="9" spans="13:13">
      <c r="M9" s="3"/>
    </row>
    <row r="10" ht="21" spans="13:13">
      <c r="M10" s="4" t="s">
        <v>47</v>
      </c>
    </row>
    <row r="11" spans="13:13">
      <c r="M11" s="3"/>
    </row>
    <row r="12" ht="5.1" customHeight="1" spans="13:13">
      <c r="M12" s="3"/>
    </row>
    <row r="13" spans="13:13">
      <c r="M13" s="3"/>
    </row>
    <row r="14" ht="6" customHeight="1" spans="13:13">
      <c r="M14" s="3"/>
    </row>
    <row r="15" ht="17.5" spans="13:13">
      <c r="M15" s="2" t="s">
        <v>48</v>
      </c>
    </row>
    <row r="16" hidden="1"/>
    <row r="17" ht="5.1" hidden="1" customHeight="1"/>
    <row r="18" hidden="1" spans="13:13">
      <c r="M18" s="5" t="s">
        <v>49</v>
      </c>
    </row>
    <row r="19" ht="32.1" customHeight="1" spans="13:13">
      <c r="M19" s="6"/>
    </row>
    <row r="22" ht="17.5" spans="13:13">
      <c r="M22" s="7" t="s">
        <v>50</v>
      </c>
    </row>
    <row r="23" ht="17.5" spans="13:13">
      <c r="M23" s="7"/>
    </row>
    <row r="24" ht="9" customHeight="1" spans="13:13">
      <c r="M24" s="7"/>
    </row>
    <row r="25" ht="9" hidden="1" customHeight="1" spans="13:13">
      <c r="M25" s="2"/>
    </row>
    <row r="26" ht="17.5" hidden="1" spans="13:13">
      <c r="M26" s="7"/>
    </row>
    <row r="27" ht="2.1" customHeight="1" spans="13:13">
      <c r="M27" s="7"/>
    </row>
    <row r="28" ht="17.5" spans="13:13">
      <c r="M28" s="7"/>
    </row>
    <row r="29" ht="17.5" spans="13:13">
      <c r="M29" s="2" t="s">
        <v>51</v>
      </c>
    </row>
    <row r="30" ht="12" customHeight="1" spans="13:13">
      <c r="M30" s="7"/>
    </row>
    <row r="31" ht="8.1" customHeight="1" spans="13:13">
      <c r="M31" s="8"/>
    </row>
    <row r="32" ht="17.5" spans="13:13">
      <c r="M32" s="7"/>
    </row>
    <row r="33" ht="9" customHeight="1" spans="13:13">
      <c r="M33" s="7"/>
    </row>
    <row r="34" ht="11.1" customHeight="1" spans="13:13">
      <c r="M34" s="9" t="s">
        <v>52</v>
      </c>
    </row>
    <row r="35" spans="13:13">
      <c r="M35" s="9"/>
    </row>
  </sheetData>
  <mergeCells count="2">
    <mergeCell ref="B1:K1"/>
    <mergeCell ref="M34:M35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2016-12-24T01:16:00Z</cp:lastPrinted>
  <dcterms:modified xsi:type="dcterms:W3CDTF">2021-01-02T11:16:37Z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