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30" windowHeight="8180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<sst xmlns="http://schemas.openxmlformats.org/spreadsheetml/2006/main" count="62" uniqueCount="51">
  <si>
    <t>附录D</t>
  </si>
  <si>
    <t>油管挂大支撑块表面硬度测量过程监视统计记录表</t>
  </si>
  <si>
    <r>
      <rPr>
        <sz val="12"/>
        <rFont val="宋体"/>
        <charset val="134"/>
      </rPr>
      <t>测量过程名称：油管挂大支撑块表面硬度检测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</si>
  <si>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被测参数：硬度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测量范围：（</t>
    </r>
    <r>
      <rPr>
        <sz val="12"/>
        <rFont val="Times New Roman"/>
        <charset val="134"/>
      </rPr>
      <t>220-240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HBS       </t>
    </r>
    <r>
      <rPr>
        <sz val="12"/>
        <rFont val="宋体"/>
        <charset val="134"/>
      </rPr>
      <t>允差范围：±</t>
    </r>
    <r>
      <rPr>
        <sz val="12"/>
        <rFont val="Times New Roman"/>
        <charset val="134"/>
      </rPr>
      <t>1%</t>
    </r>
  </si>
  <si>
    <t xml:space="preserve">测量仪器：里氏硬度计      测量范围：（8-650）HBS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</si>
  <si>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</si>
  <si>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</t>
  </si>
  <si>
    <t>标准硬度块231HBS</t>
  </si>
  <si>
    <t>序号</t>
  </si>
  <si>
    <t>核查</t>
  </si>
  <si>
    <t>观察记录（HBS）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</si>
  <si>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</si>
  <si>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</si>
  <si>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</si>
  <si>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</si>
  <si>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</si>
  <si>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</si>
  <si>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</si>
  <si>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2020.8.2</t>
  </si>
  <si>
    <t>2020.8.19</t>
  </si>
  <si>
    <t>2020.9.11</t>
  </si>
  <si>
    <t>2020.9.24</t>
  </si>
  <si>
    <t>2020.10.11</t>
  </si>
  <si>
    <t>2020.10.24</t>
  </si>
  <si>
    <t>2020.11.2</t>
  </si>
  <si>
    <t>2020.11.25</t>
  </si>
  <si>
    <t>2020.12.8</t>
  </si>
  <si>
    <t>2020.12.22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</si>
  <si>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</si>
  <si>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</si>
  <si>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</si>
  <si>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</si>
  <si>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</si>
  <si>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</si>
  <si>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</si>
  <si>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HBS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</si>
  <si>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</si>
  <si>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</si>
  <si>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</si>
  <si>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</si>
  <si>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</si>
  <si>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</si>
  <si>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</si>
  <si>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均值、极差控制图状态正常，配水器上接头表面硬度的测量过程中未出现非正常变异，能满足生产工艺要求。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</si>
  <si>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</t>
    </r>
    <r>
      <rPr>
        <sz val="12"/>
        <rFont val="Times New Roman"/>
        <charset val="134"/>
      </rPr>
      <t xml:space="preserve">                                    </t>
    </r>
  </si>
  <si>
    <t>UCL=234.9</t>
  </si>
  <si>
    <t>CL=231.62</t>
  </si>
  <si>
    <t>LCL=228.1</t>
  </si>
  <si>
    <t>UCL=11.84</t>
  </si>
  <si>
    <t>CL=5.6</t>
  </si>
  <si>
    <t>LCL=0</t>
  </si>
</sst>
</file>

<file path=xl/styles.xml><?xml version="1.0" encoding="utf-8"?>
<styleSheet xmlns="http://schemas.openxmlformats.org/spreadsheetml/2006/main">
  <numFmts count="10">
    <numFmt numFmtId="176" formatCode="0.0_ "/>
    <numFmt numFmtId="177" formatCode="0.00_ "/>
    <numFmt numFmtId="178" formatCode="0.00_);[Red]\(0.00\)"/>
    <numFmt numFmtId="179" formatCode="0.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0" formatCode="0.0_);[Red]\(0.0\)"/>
    <numFmt numFmtId="181" formatCode="0.0000_ "/>
  </numFmts>
  <fonts count="35"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19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6" borderId="1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27" borderId="1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70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 applyBorder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179" fontId="0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176" fontId="8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180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81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81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/>
    <xf numFmtId="176" fontId="8" fillId="0" borderId="2" xfId="0" applyNumberFormat="1" applyFont="1" applyBorder="1" applyAlignment="1">
      <alignment horizontal="center" wrapText="1"/>
    </xf>
    <xf numFmtId="176" fontId="8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0769898412072196"/>
          <c:y val="0.147453703703704"/>
          <c:w val="0.902791202288194"/>
          <c:h val="0.7116666666666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'1A'!$H$10:$H$19</c:f>
              <c:numCache>
                <c:formatCode>0.00_ </c:formatCode>
                <c:ptCount val="10"/>
                <c:pt idx="0">
                  <c:v>232</c:v>
                </c:pt>
                <c:pt idx="1">
                  <c:v>235.2</c:v>
                </c:pt>
                <c:pt idx="2">
                  <c:v>229</c:v>
                </c:pt>
                <c:pt idx="3">
                  <c:v>228.8</c:v>
                </c:pt>
                <c:pt idx="4">
                  <c:v>233</c:v>
                </c:pt>
                <c:pt idx="5">
                  <c:v>233.2</c:v>
                </c:pt>
                <c:pt idx="6">
                  <c:v>234</c:v>
                </c:pt>
                <c:pt idx="7">
                  <c:v>233.2</c:v>
                </c:pt>
                <c:pt idx="8">
                  <c:v>228.6</c:v>
                </c:pt>
                <c:pt idx="9">
                  <c:v>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4258304"/>
        <c:axId val="114259840"/>
      </c:lineChart>
      <c:catAx>
        <c:axId val="114258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4259840"/>
        <c:crosses val="autoZero"/>
        <c:auto val="1"/>
        <c:lblAlgn val="ctr"/>
        <c:lblOffset val="100"/>
        <c:noMultiLvlLbl val="0"/>
      </c:catAx>
      <c:valAx>
        <c:axId val="114259840"/>
        <c:scaling>
          <c:orientation val="minMax"/>
          <c:max val="235"/>
          <c:min val="2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42583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74692269817824"/>
          <c:y val="0.0652777777777778"/>
          <c:w val="0.920866568193008"/>
          <c:h val="0.7116666666666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'1A'!$I$10:$I$19</c:f>
              <c:numCache>
                <c:formatCode>0.00_ 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6024832"/>
        <c:axId val="116026368"/>
      </c:lineChart>
      <c:catAx>
        <c:axId val="116024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6026368"/>
        <c:crosses val="autoZero"/>
        <c:auto val="1"/>
        <c:lblAlgn val="ctr"/>
        <c:lblOffset val="100"/>
        <c:noMultiLvlLbl val="0"/>
      </c:catAx>
      <c:valAx>
        <c:axId val="116026368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6024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38550" y="684149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619250" y="95777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139700</xdr:colOff>
          <xdr:row>7</xdr:row>
          <xdr:rowOff>57150</xdr:rowOff>
        </xdr:from>
        <xdr:to>
          <xdr:col>7</xdr:col>
          <xdr:colOff>298450</xdr:colOff>
          <xdr:row>8</xdr:row>
          <xdr:rowOff>69850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683125" y="2095500"/>
              <a:ext cx="158750" cy="307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24</xdr:row>
          <xdr:rowOff>0</xdr:rowOff>
        </xdr:from>
        <xdr:to>
          <xdr:col>1</xdr:col>
          <xdr:colOff>25400</xdr:colOff>
          <xdr:row>24</xdr:row>
          <xdr:rowOff>177800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304800" y="6793865"/>
              <a:ext cx="4826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27</xdr:row>
          <xdr:rowOff>19050</xdr:rowOff>
        </xdr:from>
        <xdr:to>
          <xdr:col>2</xdr:col>
          <xdr:colOff>311150</xdr:colOff>
          <xdr:row>28</xdr:row>
          <xdr:rowOff>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25600" y="7939405"/>
              <a:ext cx="22860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28</xdr:row>
          <xdr:rowOff>69850</xdr:rowOff>
        </xdr:from>
        <xdr:to>
          <xdr:col>3</xdr:col>
          <xdr:colOff>184150</xdr:colOff>
          <xdr:row>28</xdr:row>
          <xdr:rowOff>292100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587500" y="8285480"/>
              <a:ext cx="739775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29</xdr:row>
          <xdr:rowOff>31750</xdr:rowOff>
        </xdr:from>
        <xdr:to>
          <xdr:col>3</xdr:col>
          <xdr:colOff>184150</xdr:colOff>
          <xdr:row>30</xdr:row>
          <xdr:rowOff>25400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587500" y="8714105"/>
              <a:ext cx="739775" cy="336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32</xdr:row>
          <xdr:rowOff>76200</xdr:rowOff>
        </xdr:from>
        <xdr:to>
          <xdr:col>2</xdr:col>
          <xdr:colOff>374650</xdr:colOff>
          <xdr:row>33</xdr:row>
          <xdr:rowOff>12700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68450" y="9930130"/>
              <a:ext cx="349250" cy="327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355600</xdr:colOff>
          <xdr:row>26</xdr:row>
          <xdr:rowOff>63500</xdr:rowOff>
        </xdr:from>
        <xdr:to>
          <xdr:col>0</xdr:col>
          <xdr:colOff>457200</xdr:colOff>
          <xdr:row>26</xdr:row>
          <xdr:rowOff>292100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355600" y="7507605"/>
              <a:ext cx="1016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33</xdr:row>
          <xdr:rowOff>44450</xdr:rowOff>
        </xdr:from>
        <xdr:to>
          <xdr:col>2</xdr:col>
          <xdr:colOff>374650</xdr:colOff>
          <xdr:row>33</xdr:row>
          <xdr:rowOff>241300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74800" y="10288905"/>
              <a:ext cx="3429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0</xdr:colOff>
      <xdr:row>28</xdr:row>
      <xdr:rowOff>0</xdr:rowOff>
    </xdr:from>
    <xdr:to>
      <xdr:col>6</xdr:col>
      <xdr:colOff>294640</xdr:colOff>
      <xdr:row>28</xdr:row>
      <xdr:rowOff>396240</xdr:rowOff>
    </xdr:to>
    <xdr:pic>
      <xdr:nvPicPr>
        <xdr:cNvPr id="2" name="图片 24" descr="e1460086840b64827ce978d3f277f38"/>
        <xdr:cNvPicPr>
          <a:picLocks noChangeAspect="1"/>
        </xdr:cNvPicPr>
      </xdr:nvPicPr>
      <xdr:blipFill>
        <a:blip r:embed="rId2">
          <a:biLevel thresh="50000"/>
        </a:blip>
        <a:srcRect l="20557" t="24441" r="24894" b="57446"/>
        <a:stretch>
          <a:fillRect/>
        </a:stretch>
      </xdr:blipFill>
      <xdr:spPr>
        <a:xfrm>
          <a:off x="3343275" y="8215630"/>
          <a:ext cx="894715" cy="396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</xdr:row>
      <xdr:rowOff>0</xdr:rowOff>
    </xdr:from>
    <xdr:to>
      <xdr:col>9</xdr:col>
      <xdr:colOff>275590</xdr:colOff>
      <xdr:row>17</xdr:row>
      <xdr:rowOff>28575</xdr:rowOff>
    </xdr:to>
    <xdr:graphicFrame>
      <xdr:nvGraphicFramePr>
        <xdr:cNvPr id="2" name="图表 1"/>
        <xdr:cNvGraphicFramePr/>
      </xdr:nvGraphicFramePr>
      <xdr:xfrm>
        <a:off x="9525" y="381000"/>
        <a:ext cx="5257165" cy="2886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11</xdr:row>
      <xdr:rowOff>76200</xdr:rowOff>
    </xdr:from>
    <xdr:to>
      <xdr:col>9</xdr:col>
      <xdr:colOff>237490</xdr:colOff>
      <xdr:row>11</xdr:row>
      <xdr:rowOff>76200</xdr:rowOff>
    </xdr:to>
    <xdr:cxnSp>
      <xdr:nvCxnSpPr>
        <xdr:cNvPr id="3" name="直接连接符 2"/>
        <xdr:cNvCxnSpPr/>
      </xdr:nvCxnSpPr>
      <xdr:spPr>
        <a:xfrm>
          <a:off x="457200" y="2171700"/>
          <a:ext cx="47713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19</xdr:row>
      <xdr:rowOff>0</xdr:rowOff>
    </xdr:from>
    <xdr:to>
      <xdr:col>9</xdr:col>
      <xdr:colOff>285750</xdr:colOff>
      <xdr:row>34</xdr:row>
      <xdr:rowOff>28575</xdr:rowOff>
    </xdr:to>
    <xdr:graphicFrame>
      <xdr:nvGraphicFramePr>
        <xdr:cNvPr id="4" name="图表 3"/>
        <xdr:cNvGraphicFramePr/>
      </xdr:nvGraphicFramePr>
      <xdr:xfrm>
        <a:off x="9525" y="3619500"/>
        <a:ext cx="5267325" cy="2886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30</xdr:row>
      <xdr:rowOff>133350</xdr:rowOff>
    </xdr:from>
    <xdr:to>
      <xdr:col>9</xdr:col>
      <xdr:colOff>304800</xdr:colOff>
      <xdr:row>30</xdr:row>
      <xdr:rowOff>133350</xdr:rowOff>
    </xdr:to>
    <xdr:cxnSp>
      <xdr:nvCxnSpPr>
        <xdr:cNvPr id="5" name="直接连接符 4"/>
        <xdr:cNvCxnSpPr/>
      </xdr:nvCxnSpPr>
      <xdr:spPr>
        <a:xfrm>
          <a:off x="352425" y="5848350"/>
          <a:ext cx="4943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894715</xdr:colOff>
      <xdr:row>17</xdr:row>
      <xdr:rowOff>15240</xdr:rowOff>
    </xdr:to>
    <xdr:pic>
      <xdr:nvPicPr>
        <xdr:cNvPr id="6" name="图片 24" descr="e1460086840b64827ce978d3f277f38"/>
        <xdr:cNvPicPr>
          <a:picLocks noChangeAspect="1"/>
        </xdr:cNvPicPr>
      </xdr:nvPicPr>
      <xdr:blipFill>
        <a:blip r:embed="rId3">
          <a:biLevel thresh="50000"/>
        </a:blip>
        <a:srcRect l="20557" t="24441" r="24894" b="57446"/>
        <a:stretch>
          <a:fillRect/>
        </a:stretch>
      </xdr:blipFill>
      <xdr:spPr>
        <a:xfrm>
          <a:off x="5324475" y="2857500"/>
          <a:ext cx="894715" cy="39624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0.07841</cdr:x>
      <cdr:y>0.44792</cdr:y>
    </cdr:from>
    <cdr:to>
      <cdr:x>0.07841</cdr:x>
      <cdr:y>0.44792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04825" y="122872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0.07101</cdr:x>
      <cdr:y>0.38542</cdr:y>
    </cdr:from>
    <cdr:to>
      <cdr:x>1</cdr:x>
      <cdr:y>0.39236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457200" y="1057275"/>
          <a:ext cx="5981065" cy="19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0.08433</cdr:x>
      <cdr:y>0.12847</cdr:y>
    </cdr:from>
    <cdr:to>
      <cdr:x>0.9853</cdr:x>
      <cdr:y>0.13889</cdr:y>
    </cdr:to>
    <cdr:sp>
      <cdr:nvSpPr>
        <cdr:cNvPr id="4" name="直接连接符 3"/>
        <cdr:cNvSpPr/>
      </cdr:nvSpPr>
      <cdr:spPr xmlns:a="http://schemas.openxmlformats.org/drawingml/2006/main">
        <a:xfrm xmlns:a="http://schemas.openxmlformats.org/drawingml/2006/main" flipV="1">
          <a:off x="542925" y="352425"/>
          <a:ext cx="5800725" cy="285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0.06204</cdr:x>
      <cdr:y>0.44097</cdr:y>
    </cdr:from>
    <cdr:to>
      <cdr:x>1</cdr:x>
      <cdr:y>0.44444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400050" y="1209675"/>
          <a:ext cx="604837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0.04579</cdr:x>
      <cdr:y>0.09028</cdr:y>
    </cdr:from>
    <cdr:to>
      <cdr:x>0.99705</cdr:x>
      <cdr:y>0.09375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295275" y="247650"/>
          <a:ext cx="6134100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7"/>
  <sheetViews>
    <sheetView tabSelected="1" topLeftCell="A25" workbookViewId="0">
      <selection activeCell="G30" sqref="G30"/>
    </sheetView>
  </sheetViews>
  <sheetFormatPr defaultColWidth="9" defaultRowHeight="15"/>
  <cols>
    <col min="1" max="1" width="10" style="3" customWidth="1"/>
    <col min="2" max="2" width="10.25" style="3" customWidth="1"/>
    <col min="3" max="9" width="7.875" style="3" customWidth="1"/>
    <col min="10" max="16384" width="9" style="3"/>
  </cols>
  <sheetData>
    <row r="1" ht="21" spans="1:1">
      <c r="A1" s="4" t="s">
        <v>0</v>
      </c>
    </row>
    <row r="2" ht="2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14.25" customHeight="1" spans="1:9">
      <c r="A3" s="5"/>
      <c r="B3" s="7"/>
      <c r="C3" s="7"/>
      <c r="D3" s="7"/>
      <c r="E3" s="7"/>
      <c r="F3" s="8"/>
      <c r="G3" s="9"/>
      <c r="H3" s="9"/>
      <c r="I3" s="7"/>
    </row>
    <row r="4" ht="24" customHeight="1" spans="1:9">
      <c r="A4" s="10" t="s">
        <v>2</v>
      </c>
      <c r="B4" s="10"/>
      <c r="C4" s="10"/>
      <c r="D4" s="10"/>
      <c r="E4" s="10"/>
      <c r="F4" s="11"/>
      <c r="G4" s="11"/>
      <c r="H4" s="11"/>
      <c r="I4" s="11"/>
    </row>
    <row r="5" ht="24" customHeight="1" spans="1:9">
      <c r="A5" s="10" t="s">
        <v>3</v>
      </c>
      <c r="B5" s="10"/>
      <c r="C5" s="10"/>
      <c r="D5" s="10"/>
      <c r="E5" s="10"/>
      <c r="F5" s="10"/>
      <c r="G5" s="10"/>
      <c r="H5" s="10"/>
      <c r="I5" s="10"/>
    </row>
    <row r="6" ht="24" customHeight="1" spans="1:9">
      <c r="A6" s="10" t="s">
        <v>4</v>
      </c>
      <c r="B6" s="10"/>
      <c r="C6" s="10"/>
      <c r="D6" s="10"/>
      <c r="E6" s="10"/>
      <c r="F6" s="10"/>
      <c r="G6" s="10"/>
      <c r="H6" s="10"/>
      <c r="I6" s="10"/>
    </row>
    <row r="7" ht="32.25" customHeight="1" spans="1:9">
      <c r="A7" s="12" t="s">
        <v>5</v>
      </c>
      <c r="B7" s="13"/>
      <c r="C7" s="13"/>
      <c r="D7" s="13" t="s">
        <v>6</v>
      </c>
      <c r="E7" s="13"/>
      <c r="F7" s="13" t="s">
        <v>7</v>
      </c>
      <c r="G7" s="13"/>
      <c r="H7" s="11"/>
      <c r="I7" s="11"/>
    </row>
    <row r="8" ht="23.25" customHeight="1" spans="1:9">
      <c r="A8" s="14" t="s">
        <v>8</v>
      </c>
      <c r="B8" s="15" t="s">
        <v>9</v>
      </c>
      <c r="C8" s="16" t="s">
        <v>10</v>
      </c>
      <c r="D8" s="15"/>
      <c r="E8" s="15"/>
      <c r="F8" s="15"/>
      <c r="G8" s="15"/>
      <c r="H8" s="17"/>
      <c r="I8" s="62" t="s">
        <v>11</v>
      </c>
    </row>
    <row r="9" ht="21.95" customHeight="1" spans="1:9">
      <c r="A9" s="18"/>
      <c r="B9" s="19" t="s">
        <v>12</v>
      </c>
      <c r="C9" s="20" t="s">
        <v>13</v>
      </c>
      <c r="D9" s="20" t="s">
        <v>14</v>
      </c>
      <c r="E9" s="20" t="s">
        <v>15</v>
      </c>
      <c r="F9" s="20" t="s">
        <v>16</v>
      </c>
      <c r="G9" s="20" t="s">
        <v>17</v>
      </c>
      <c r="H9" s="21"/>
      <c r="I9" s="63"/>
    </row>
    <row r="10" s="1" customFormat="1" ht="21.95" customHeight="1" spans="1:9">
      <c r="A10" s="22">
        <v>1</v>
      </c>
      <c r="B10" s="23" t="s">
        <v>18</v>
      </c>
      <c r="C10" s="24">
        <v>228</v>
      </c>
      <c r="D10" s="24">
        <v>232</v>
      </c>
      <c r="E10" s="24">
        <v>236</v>
      </c>
      <c r="F10" s="24">
        <v>235</v>
      </c>
      <c r="G10" s="24">
        <v>229</v>
      </c>
      <c r="H10" s="25">
        <f>SUM(C10:G10)/5</f>
        <v>232</v>
      </c>
      <c r="I10" s="64">
        <f>MAX(C10:G10)-MIN(C10:G10)</f>
        <v>8</v>
      </c>
    </row>
    <row r="11" s="1" customFormat="1" ht="21.95" customHeight="1" spans="1:9">
      <c r="A11" s="22">
        <v>2</v>
      </c>
      <c r="B11" s="23" t="s">
        <v>19</v>
      </c>
      <c r="C11" s="24">
        <v>233</v>
      </c>
      <c r="D11" s="24">
        <v>238</v>
      </c>
      <c r="E11" s="24">
        <v>235</v>
      </c>
      <c r="F11" s="24">
        <v>235</v>
      </c>
      <c r="G11" s="24">
        <v>235</v>
      </c>
      <c r="H11" s="25">
        <f t="shared" ref="H11:H19" si="0">SUM(C11:G11)/5</f>
        <v>235.2</v>
      </c>
      <c r="I11" s="64">
        <f t="shared" ref="I11:I19" si="1">MAX(C11:G11)-MIN(C11:G11)</f>
        <v>5</v>
      </c>
    </row>
    <row r="12" s="1" customFormat="1" ht="21.95" customHeight="1" spans="1:9">
      <c r="A12" s="22">
        <v>3</v>
      </c>
      <c r="B12" s="23" t="s">
        <v>20</v>
      </c>
      <c r="C12" s="24">
        <v>228</v>
      </c>
      <c r="D12" s="24">
        <v>228</v>
      </c>
      <c r="E12" s="24">
        <v>229</v>
      </c>
      <c r="F12" s="24">
        <v>231</v>
      </c>
      <c r="G12" s="24">
        <v>229</v>
      </c>
      <c r="H12" s="25">
        <f t="shared" si="0"/>
        <v>229</v>
      </c>
      <c r="I12" s="64">
        <f t="shared" si="1"/>
        <v>3</v>
      </c>
    </row>
    <row r="13" s="1" customFormat="1" ht="21.95" customHeight="1" spans="1:15">
      <c r="A13" s="22">
        <v>4</v>
      </c>
      <c r="B13" s="23" t="s">
        <v>21</v>
      </c>
      <c r="C13" s="24">
        <v>229</v>
      </c>
      <c r="D13" s="24">
        <v>230</v>
      </c>
      <c r="E13" s="24">
        <v>227</v>
      </c>
      <c r="F13" s="24">
        <v>228</v>
      </c>
      <c r="G13" s="24">
        <v>230</v>
      </c>
      <c r="H13" s="25">
        <f t="shared" si="0"/>
        <v>228.8</v>
      </c>
      <c r="I13" s="64">
        <f t="shared" si="1"/>
        <v>3</v>
      </c>
      <c r="O13" s="65"/>
    </row>
    <row r="14" s="1" customFormat="1" ht="21.95" customHeight="1" spans="1:15">
      <c r="A14" s="26">
        <v>5</v>
      </c>
      <c r="B14" s="23" t="s">
        <v>22</v>
      </c>
      <c r="C14" s="24">
        <v>234</v>
      </c>
      <c r="D14" s="24">
        <v>234</v>
      </c>
      <c r="E14" s="24">
        <v>234</v>
      </c>
      <c r="F14" s="24">
        <v>234</v>
      </c>
      <c r="G14" s="24">
        <v>229</v>
      </c>
      <c r="H14" s="25">
        <f t="shared" si="0"/>
        <v>233</v>
      </c>
      <c r="I14" s="64">
        <f t="shared" si="1"/>
        <v>5</v>
      </c>
      <c r="O14" s="65"/>
    </row>
    <row r="15" s="1" customFormat="1" ht="21.95" customHeight="1" spans="1:15">
      <c r="A15" s="26">
        <v>6</v>
      </c>
      <c r="B15" s="23" t="s">
        <v>23</v>
      </c>
      <c r="C15" s="24">
        <v>232</v>
      </c>
      <c r="D15" s="24">
        <v>236</v>
      </c>
      <c r="E15" s="24">
        <v>234</v>
      </c>
      <c r="F15" s="24">
        <v>234</v>
      </c>
      <c r="G15" s="24">
        <v>230</v>
      </c>
      <c r="H15" s="25">
        <f t="shared" si="0"/>
        <v>233.2</v>
      </c>
      <c r="I15" s="64">
        <f t="shared" si="1"/>
        <v>6</v>
      </c>
      <c r="O15" s="65"/>
    </row>
    <row r="16" s="1" customFormat="1" ht="21.95" customHeight="1" spans="1:15">
      <c r="A16" s="26">
        <v>7</v>
      </c>
      <c r="B16" s="23" t="s">
        <v>24</v>
      </c>
      <c r="C16" s="24">
        <v>233</v>
      </c>
      <c r="D16" s="24">
        <v>231</v>
      </c>
      <c r="E16" s="24">
        <v>234</v>
      </c>
      <c r="F16" s="24">
        <v>236</v>
      </c>
      <c r="G16" s="24">
        <v>236</v>
      </c>
      <c r="H16" s="25">
        <f t="shared" si="0"/>
        <v>234</v>
      </c>
      <c r="I16" s="64">
        <f t="shared" si="1"/>
        <v>5</v>
      </c>
      <c r="O16" s="65"/>
    </row>
    <row r="17" s="1" customFormat="1" ht="21.95" customHeight="1" spans="1:15">
      <c r="A17" s="26">
        <v>8</v>
      </c>
      <c r="B17" s="23" t="s">
        <v>25</v>
      </c>
      <c r="C17" s="24">
        <v>234</v>
      </c>
      <c r="D17" s="24">
        <v>233</v>
      </c>
      <c r="E17" s="24">
        <v>229</v>
      </c>
      <c r="F17" s="24">
        <v>235</v>
      </c>
      <c r="G17" s="24">
        <v>235</v>
      </c>
      <c r="H17" s="25">
        <f t="shared" si="0"/>
        <v>233.2</v>
      </c>
      <c r="I17" s="64">
        <f t="shared" si="1"/>
        <v>6</v>
      </c>
      <c r="O17" s="65"/>
    </row>
    <row r="18" s="1" customFormat="1" ht="21.95" customHeight="1" spans="1:15">
      <c r="A18" s="26">
        <v>9</v>
      </c>
      <c r="B18" s="23" t="s">
        <v>26</v>
      </c>
      <c r="C18" s="24">
        <v>230</v>
      </c>
      <c r="D18" s="24">
        <v>229</v>
      </c>
      <c r="E18" s="24">
        <v>229</v>
      </c>
      <c r="F18" s="24">
        <v>228</v>
      </c>
      <c r="G18" s="24">
        <v>227</v>
      </c>
      <c r="H18" s="25">
        <f t="shared" si="0"/>
        <v>228.6</v>
      </c>
      <c r="I18" s="64">
        <f t="shared" si="1"/>
        <v>3</v>
      </c>
      <c r="O18" s="65"/>
    </row>
    <row r="19" s="1" customFormat="1" ht="21.95" customHeight="1" spans="1:15">
      <c r="A19" s="26">
        <v>10</v>
      </c>
      <c r="B19" s="23" t="s">
        <v>27</v>
      </c>
      <c r="C19" s="24">
        <v>230</v>
      </c>
      <c r="D19" s="24">
        <v>232</v>
      </c>
      <c r="E19" s="24">
        <v>230</v>
      </c>
      <c r="F19" s="24">
        <v>228</v>
      </c>
      <c r="G19" s="27">
        <v>225</v>
      </c>
      <c r="H19" s="25">
        <f t="shared" si="0"/>
        <v>229</v>
      </c>
      <c r="I19" s="64">
        <f t="shared" si="1"/>
        <v>7</v>
      </c>
      <c r="O19" s="65"/>
    </row>
    <row r="20" s="1" customFormat="1" ht="21.95" customHeight="1" spans="1:9">
      <c r="A20" s="26"/>
      <c r="B20" s="28"/>
      <c r="C20" s="26"/>
      <c r="D20" s="26"/>
      <c r="E20" s="26"/>
      <c r="F20" s="26"/>
      <c r="G20" s="26"/>
      <c r="H20" s="29"/>
      <c r="I20" s="66"/>
    </row>
    <row r="21" s="1" customFormat="1" ht="21.95" customHeight="1" spans="1:9">
      <c r="A21" s="26"/>
      <c r="B21" s="28"/>
      <c r="C21" s="26"/>
      <c r="D21" s="26"/>
      <c r="E21" s="26"/>
      <c r="F21" s="26"/>
      <c r="G21" s="26"/>
      <c r="H21" s="29"/>
      <c r="I21" s="67"/>
    </row>
    <row r="22" s="1" customFormat="1" ht="21.95" customHeight="1" spans="1:9">
      <c r="A22" s="26"/>
      <c r="B22" s="28"/>
      <c r="C22" s="26"/>
      <c r="D22" s="26"/>
      <c r="E22" s="26"/>
      <c r="F22" s="26"/>
      <c r="G22" s="26"/>
      <c r="H22" s="29"/>
      <c r="I22" s="66"/>
    </row>
    <row r="23" s="1" customFormat="1" ht="21.95" customHeight="1" spans="1:9">
      <c r="A23" s="26"/>
      <c r="B23" s="28"/>
      <c r="C23" s="26"/>
      <c r="D23" s="26"/>
      <c r="E23" s="26"/>
      <c r="F23" s="26"/>
      <c r="G23" s="26"/>
      <c r="H23" s="29"/>
      <c r="I23" s="66"/>
    </row>
    <row r="24" s="1" customFormat="1" ht="21.95" customHeight="1" spans="1:9">
      <c r="A24" s="26"/>
      <c r="B24" s="28"/>
      <c r="C24" s="26"/>
      <c r="D24" s="26"/>
      <c r="E24" s="26"/>
      <c r="F24" s="26"/>
      <c r="G24" s="26"/>
      <c r="H24" s="29"/>
      <c r="I24" s="67"/>
    </row>
    <row r="25" s="1" customFormat="1" ht="21.95" customHeight="1" spans="1:9">
      <c r="A25" s="30"/>
      <c r="B25" s="31">
        <f>AVERAGE(H10:H19)</f>
        <v>231.6</v>
      </c>
      <c r="C25" s="32"/>
      <c r="D25" s="32"/>
      <c r="E25" s="32"/>
      <c r="F25" s="33"/>
      <c r="G25" s="34">
        <f>AVERAGE(I10:I19)</f>
        <v>5.1</v>
      </c>
      <c r="H25" s="35"/>
      <c r="I25" s="68"/>
    </row>
    <row r="26" s="1" customFormat="1" ht="29.25" customHeight="1" spans="1:9">
      <c r="A26" s="36" t="s">
        <v>28</v>
      </c>
      <c r="B26" s="37"/>
      <c r="C26" s="38" t="s">
        <v>29</v>
      </c>
      <c r="D26" s="39">
        <v>0.58</v>
      </c>
      <c r="E26" s="38" t="s">
        <v>30</v>
      </c>
      <c r="F26" s="39">
        <v>2.115</v>
      </c>
      <c r="G26" s="38" t="s">
        <v>31</v>
      </c>
      <c r="H26" s="39">
        <v>0</v>
      </c>
      <c r="I26" s="69"/>
    </row>
    <row r="27" ht="37.5" customHeight="1" spans="1:9">
      <c r="A27" s="40"/>
      <c r="B27" s="41" t="s">
        <v>32</v>
      </c>
      <c r="C27" s="42"/>
      <c r="D27" s="1"/>
      <c r="E27" s="1"/>
      <c r="F27" s="1"/>
      <c r="G27" s="1"/>
      <c r="H27" s="1"/>
      <c r="I27" s="1"/>
    </row>
    <row r="28" ht="23.25" customHeight="1" spans="1:9">
      <c r="A28" s="43" t="s">
        <v>33</v>
      </c>
      <c r="B28" s="44" t="s">
        <v>34</v>
      </c>
      <c r="C28" s="45"/>
      <c r="D28" s="34">
        <f>SUM(B25)</f>
        <v>231.6</v>
      </c>
      <c r="E28" s="46" t="s">
        <v>35</v>
      </c>
      <c r="F28" s="1"/>
      <c r="G28" s="1"/>
      <c r="H28" s="1"/>
      <c r="I28" s="1"/>
    </row>
    <row r="29" ht="36.75" customHeight="1" spans="1:9">
      <c r="A29" s="43" t="s">
        <v>36</v>
      </c>
      <c r="B29" s="44" t="s">
        <v>37</v>
      </c>
      <c r="C29" s="45"/>
      <c r="D29" s="47">
        <f>SUM(D28+D26*G25)</f>
        <v>234.558</v>
      </c>
      <c r="E29" s="46" t="s">
        <v>35</v>
      </c>
      <c r="F29" s="48"/>
      <c r="G29" s="48"/>
      <c r="H29" s="49"/>
      <c r="I29" s="49"/>
    </row>
    <row r="30" ht="27" customHeight="1" spans="1:9">
      <c r="A30" s="43" t="s">
        <v>38</v>
      </c>
      <c r="B30" s="44" t="s">
        <v>39</v>
      </c>
      <c r="D30" s="47">
        <f>SUM(B25-D26*G25)</f>
        <v>228.642</v>
      </c>
      <c r="E30" s="46" t="s">
        <v>35</v>
      </c>
      <c r="F30" s="50"/>
      <c r="G30" s="50"/>
      <c r="H30" s="50"/>
      <c r="I30" s="1"/>
    </row>
    <row r="31" ht="39.75" customHeight="1" spans="1:9">
      <c r="A31" s="51" t="s">
        <v>11</v>
      </c>
      <c r="B31" s="52" t="s">
        <v>32</v>
      </c>
      <c r="D31" s="53"/>
      <c r="E31" s="1"/>
      <c r="F31" s="1"/>
      <c r="G31" s="1"/>
      <c r="H31" s="1"/>
      <c r="I31" s="1"/>
    </row>
    <row r="32" ht="25.5" customHeight="1" spans="1:9">
      <c r="A32" s="54" t="s">
        <v>40</v>
      </c>
      <c r="B32" s="55" t="s">
        <v>41</v>
      </c>
      <c r="D32" s="53">
        <f>SUM(G25)</f>
        <v>5.1</v>
      </c>
      <c r="E32" s="46" t="s">
        <v>35</v>
      </c>
      <c r="F32" s="1"/>
      <c r="G32" s="1"/>
      <c r="H32" s="1"/>
      <c r="I32" s="1"/>
    </row>
    <row r="33" ht="30.75" customHeight="1" spans="1:9">
      <c r="A33" s="43" t="s">
        <v>36</v>
      </c>
      <c r="B33" s="44" t="s">
        <v>37</v>
      </c>
      <c r="D33" s="53">
        <f>SUM(F26*G25)</f>
        <v>10.7865</v>
      </c>
      <c r="E33" s="46" t="s">
        <v>35</v>
      </c>
      <c r="F33" s="56"/>
      <c r="G33" s="1"/>
      <c r="H33" s="49"/>
      <c r="I33" s="49"/>
    </row>
    <row r="34" ht="29.25" customHeight="1" spans="1:9">
      <c r="A34" s="43" t="s">
        <v>38</v>
      </c>
      <c r="B34" s="44" t="s">
        <v>39</v>
      </c>
      <c r="D34" s="57">
        <f>SUM(H26*G25)</f>
        <v>0</v>
      </c>
      <c r="E34" s="46" t="s">
        <v>35</v>
      </c>
      <c r="F34" s="1"/>
      <c r="G34" s="1"/>
      <c r="H34" s="49"/>
      <c r="I34" s="49"/>
    </row>
    <row r="35" ht="48" customHeight="1" spans="1:9">
      <c r="A35" s="58" t="s">
        <v>42</v>
      </c>
      <c r="B35" s="57"/>
      <c r="C35" s="57"/>
      <c r="D35" s="57"/>
      <c r="E35" s="57"/>
      <c r="F35" s="57"/>
      <c r="G35" s="57"/>
      <c r="H35" s="57"/>
      <c r="I35" s="57"/>
    </row>
    <row r="36" ht="46.5" customHeight="1" spans="1:9">
      <c r="A36" s="59" t="s">
        <v>43</v>
      </c>
      <c r="B36" s="59"/>
      <c r="C36" s="59"/>
      <c r="D36" s="59"/>
      <c r="E36" s="59"/>
      <c r="F36" s="59"/>
      <c r="G36" s="59"/>
      <c r="H36" s="59"/>
      <c r="I36" s="59"/>
    </row>
    <row r="37" ht="49.5" customHeight="1" spans="2:9">
      <c r="B37" s="60" t="s">
        <v>44</v>
      </c>
      <c r="C37" s="61"/>
      <c r="D37" s="61"/>
      <c r="E37" s="61"/>
      <c r="F37" s="61"/>
      <c r="G37" s="61"/>
      <c r="H37" s="61"/>
      <c r="I37" s="61"/>
    </row>
  </sheetData>
  <mergeCells count="17">
    <mergeCell ref="A2:I2"/>
    <mergeCell ref="G3:H3"/>
    <mergeCell ref="A4:E4"/>
    <mergeCell ref="A5:I5"/>
    <mergeCell ref="A6:I6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139700</xdr:colOff>
                <xdr:row>7</xdr:row>
                <xdr:rowOff>57150</xdr:rowOff>
              </from>
              <to>
                <xdr:col>7</xdr:col>
                <xdr:colOff>298450</xdr:colOff>
                <xdr:row>8</xdr:row>
                <xdr:rowOff>69850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304800</xdr:colOff>
                <xdr:row>24</xdr:row>
                <xdr:rowOff>0</xdr:rowOff>
              </from>
              <to>
                <xdr:col>1</xdr:col>
                <xdr:colOff>25400</xdr:colOff>
                <xdr:row>24</xdr:row>
                <xdr:rowOff>177800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82550</xdr:colOff>
                <xdr:row>27</xdr:row>
                <xdr:rowOff>19050</xdr:rowOff>
              </from>
              <to>
                <xdr:col>2</xdr:col>
                <xdr:colOff>311150</xdr:colOff>
                <xdr:row>28</xdr:row>
                <xdr:rowOff>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44450</xdr:colOff>
                <xdr:row>28</xdr:row>
                <xdr:rowOff>69850</xdr:rowOff>
              </from>
              <to>
                <xdr:col>3</xdr:col>
                <xdr:colOff>184150</xdr:colOff>
                <xdr:row>28</xdr:row>
                <xdr:rowOff>292100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44450</xdr:colOff>
                <xdr:row>29</xdr:row>
                <xdr:rowOff>31750</xdr:rowOff>
              </from>
              <to>
                <xdr:col>3</xdr:col>
                <xdr:colOff>184150</xdr:colOff>
                <xdr:row>30</xdr:row>
                <xdr:rowOff>25400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25400</xdr:colOff>
                <xdr:row>32</xdr:row>
                <xdr:rowOff>76200</xdr:rowOff>
              </from>
              <to>
                <xdr:col>2</xdr:col>
                <xdr:colOff>374650</xdr:colOff>
                <xdr:row>33</xdr:row>
                <xdr:rowOff>12700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355600</xdr:colOff>
                <xdr:row>26</xdr:row>
                <xdr:rowOff>63500</xdr:rowOff>
              </from>
              <to>
                <xdr:col>0</xdr:col>
                <xdr:colOff>457200</xdr:colOff>
                <xdr:row>26</xdr:row>
                <xdr:rowOff>292100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31750</xdr:colOff>
                <xdr:row>33</xdr:row>
                <xdr:rowOff>44450</xdr:rowOff>
              </from>
              <to>
                <xdr:col>2</xdr:col>
                <xdr:colOff>374650</xdr:colOff>
                <xdr:row>33</xdr:row>
                <xdr:rowOff>241300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4:K31"/>
  <sheetViews>
    <sheetView topLeftCell="A4" workbookViewId="0">
      <selection activeCell="L13" sqref="L13"/>
    </sheetView>
  </sheetViews>
  <sheetFormatPr defaultColWidth="9" defaultRowHeight="15"/>
  <cols>
    <col min="1" max="1" width="8.75" customWidth="1"/>
    <col min="2" max="2" width="6.625" customWidth="1"/>
    <col min="3" max="3" width="8" customWidth="1"/>
    <col min="4" max="4" width="6.75" customWidth="1"/>
    <col min="5" max="5" width="6.625" customWidth="1"/>
    <col min="6" max="6" width="5.875" customWidth="1"/>
    <col min="7" max="7" width="8.375" customWidth="1"/>
    <col min="8" max="8" width="7" customWidth="1"/>
    <col min="9" max="9" width="7.5" customWidth="1"/>
    <col min="10" max="10" width="4.375" customWidth="1"/>
    <col min="11" max="11" width="13.375" customWidth="1"/>
  </cols>
  <sheetData>
    <row r="4" spans="11:11">
      <c r="K4" s="1" t="s">
        <v>45</v>
      </c>
    </row>
    <row r="8" spans="11:11">
      <c r="K8" s="2" t="s">
        <v>46</v>
      </c>
    </row>
    <row r="13" spans="11:11">
      <c r="K13" s="1" t="s">
        <v>47</v>
      </c>
    </row>
    <row r="21" spans="11:11">
      <c r="K21" s="1" t="s">
        <v>48</v>
      </c>
    </row>
    <row r="26" spans="11:11">
      <c r="K26" s="2" t="s">
        <v>49</v>
      </c>
    </row>
    <row r="31" spans="11:11">
      <c r="K31" s="1" t="s">
        <v>50</v>
      </c>
    </row>
  </sheetData>
  <pageMargins left="0.748031496062992" right="0.393700787401575" top="0.984251968503937" bottom="0.984251968503937" header="0.511811023622047" footer="0.511811023622047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A樱洁</cp:lastModifiedBy>
  <dcterms:created xsi:type="dcterms:W3CDTF">1996-12-17T01:32:00Z</dcterms:created>
  <cp:lastPrinted>2017-04-17T06:40:00Z</cp:lastPrinted>
  <dcterms:modified xsi:type="dcterms:W3CDTF">2020-12-25T08:19:12Z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