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590" activeTab="1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<sst xmlns="http://schemas.openxmlformats.org/spreadsheetml/2006/main" count="58" uniqueCount="52">
  <si>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附2-2</t>
  </si>
  <si>
    <t>排沙泵电机壳水压试验测量过程监视统计记录表</t>
  </si>
  <si>
    <t xml:space="preserve">测量过程名称：试验 </t>
  </si>
  <si>
    <t>被测参数：压力值         测量值：（1～2）MPa     允差范围：1MPa</t>
  </si>
  <si>
    <t xml:space="preserve">测量仪器： 压力试验机（压力表)       测量范围：（0～6）MPa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</si>
  <si>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</si>
  <si>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（0～6）MPa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</si>
  <si>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</si>
  <si>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</si>
  <si>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</si>
  <si>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</si>
  <si>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</si>
  <si>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</si>
  <si>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</si>
  <si>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</si>
  <si>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</si>
  <si>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</si>
  <si>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2019.11.8</t>
  </si>
  <si>
    <t>2019.11.20</t>
  </si>
  <si>
    <t>2019.11.30</t>
  </si>
  <si>
    <t>2019.12.12</t>
  </si>
  <si>
    <t>2019.12.21</t>
  </si>
  <si>
    <t>2019.12.30</t>
  </si>
  <si>
    <t>2020.1.6</t>
  </si>
  <si>
    <t>2020.1.15</t>
  </si>
  <si>
    <t>2020.2.27</t>
  </si>
  <si>
    <t>2020.3.7</t>
  </si>
  <si>
    <t>2020.3.12</t>
  </si>
  <si>
    <t>2020.3.20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</si>
  <si>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</si>
  <si>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</si>
  <si>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</si>
  <si>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</si>
  <si>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</si>
  <si>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</si>
  <si>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</si>
  <si>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</si>
  <si>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</si>
  <si>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</si>
  <si>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</si>
  <si>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</si>
  <si>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</si>
  <si>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</si>
  <si>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均值、极差控制图状态正常，产品电机壳水压试验升压测量过程中未出现非正常变异，能满足生产工艺要求。</t>
  </si>
  <si>
    <r>
      <rPr>
        <sz val="12"/>
        <rFont val="宋体"/>
        <charset val="134"/>
      </rPr>
      <t>核查人员</t>
    </r>
    <r>
      <rPr>
        <sz val="12"/>
        <rFont val="微软雅黑"/>
        <charset val="134"/>
      </rPr>
      <t>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张修建</t>
    </r>
    <r>
      <rPr>
        <sz val="12"/>
        <rFont val="Times New Roman"/>
        <charset val="134"/>
      </rPr>
      <t xml:space="preserve">                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20 </t>
    </r>
    <r>
      <rPr>
        <sz val="12"/>
        <rFont val="宋体"/>
        <charset val="134"/>
      </rPr>
      <t>日</t>
    </r>
  </si>
  <si>
    <t>附2-    排沙泵电机壳水压试验测量过程控制图</t>
  </si>
  <si>
    <t>UCL=1.86</t>
  </si>
  <si>
    <t>CL=1.65</t>
  </si>
  <si>
    <t>LCL=1.44</t>
  </si>
  <si>
    <t>UCL=0.76</t>
  </si>
  <si>
    <t>CL=0.36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</si>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</sst>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9"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);[Red]\(0.00\)"/>
    <numFmt numFmtId="44" formatCode="_ &quot;￥&quot;* #,##0.00_ ;_ &quot;￥&quot;* \-#,##0.00_ ;_ &quot;￥&quot;* &quot;-&quot;??_ ;_ @_ "/>
    <numFmt numFmtId="179" formatCode="0.00_ "/>
    <numFmt numFmtId="180" formatCode="0.00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0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1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31" fillId="30" borderId="1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7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80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78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wrapText="1"/>
    </xf>
    <xf numFmtId="177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2533252005471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0368296643995"/>
          <c:y val="0.170676904437576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1.754</c:v>
                </c:pt>
                <c:pt idx="1">
                  <c:v>1.56</c:v>
                </c:pt>
                <c:pt idx="2">
                  <c:v>1.754</c:v>
                </c:pt>
                <c:pt idx="3">
                  <c:v>1.56</c:v>
                </c:pt>
                <c:pt idx="4">
                  <c:v>1.694</c:v>
                </c:pt>
                <c:pt idx="5">
                  <c:v>1.754</c:v>
                </c:pt>
                <c:pt idx="6">
                  <c:v>1.696</c:v>
                </c:pt>
                <c:pt idx="7">
                  <c:v>1.596</c:v>
                </c:pt>
                <c:pt idx="8">
                  <c:v>1.696</c:v>
                </c:pt>
                <c:pt idx="9">
                  <c:v>1.44</c:v>
                </c:pt>
                <c:pt idx="10">
                  <c:v>1.754</c:v>
                </c:pt>
                <c:pt idx="11">
                  <c:v>1.56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0.32</c:v>
                </c:pt>
                <c:pt idx="1">
                  <c:v>0.4</c:v>
                </c:pt>
                <c:pt idx="2">
                  <c:v>0.32</c:v>
                </c:pt>
                <c:pt idx="3">
                  <c:v>0.4</c:v>
                </c:pt>
                <c:pt idx="4">
                  <c:v>0.32</c:v>
                </c:pt>
                <c:pt idx="5">
                  <c:v>0.32</c:v>
                </c:pt>
                <c:pt idx="6">
                  <c:v>0.5</c:v>
                </c:pt>
                <c:pt idx="7">
                  <c:v>0.4</c:v>
                </c:pt>
                <c:pt idx="8">
                  <c:v>0.5</c:v>
                </c:pt>
                <c:pt idx="9">
                  <c:v>0.1</c:v>
                </c:pt>
                <c:pt idx="10">
                  <c:v>0.32</c:v>
                </c:pt>
                <c:pt idx="11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4730" y="74041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101409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1415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3564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5217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924290"/>
          <a:ext cx="6445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312275"/>
          <a:ext cx="6445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5886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81502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9029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295275</xdr:colOff>
      <xdr:row>0</xdr:row>
      <xdr:rowOff>635</xdr:rowOff>
    </xdr:from>
    <xdr:to>
      <xdr:col>10</xdr:col>
      <xdr:colOff>580390</xdr:colOff>
      <xdr:row>15</xdr:row>
      <xdr:rowOff>125095</xdr:rowOff>
    </xdr:to>
    <xdr:graphicFrame>
      <xdr:nvGraphicFramePr>
        <xdr:cNvPr id="2" name="图表 1"/>
        <xdr:cNvGraphicFramePr/>
      </xdr:nvGraphicFramePr>
      <xdr:xfrm>
        <a:off x="295275" y="635"/>
        <a:ext cx="7501890" cy="28771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</xdr:row>
      <xdr:rowOff>114300</xdr:rowOff>
    </xdr:from>
    <xdr:to>
      <xdr:col>10</xdr:col>
      <xdr:colOff>352425</xdr:colOff>
      <xdr:row>3</xdr:row>
      <xdr:rowOff>114300</xdr:rowOff>
    </xdr:to>
    <xdr:cxnSp>
      <xdr:nvCxnSpPr>
        <xdr:cNvPr id="4" name="直接连接符 3"/>
        <xdr:cNvCxnSpPr/>
      </xdr:nvCxnSpPr>
      <xdr:spPr>
        <a:xfrm>
          <a:off x="571500" y="409575"/>
          <a:ext cx="6997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>
      <xdr:nvGraphicFramePr>
        <xdr:cNvPr id="6" name="图表 5"/>
        <xdr:cNvGraphicFramePr/>
      </xdr:nvGraphicFramePr>
      <xdr:xfrm>
        <a:off x="114300" y="3155315"/>
        <a:ext cx="7606665" cy="252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20</xdr:row>
      <xdr:rowOff>114300</xdr:rowOff>
    </xdr:from>
    <xdr:to>
      <xdr:col>10</xdr:col>
      <xdr:colOff>171450</xdr:colOff>
      <xdr:row>20</xdr:row>
      <xdr:rowOff>133350</xdr:rowOff>
    </xdr:to>
    <xdr:cxnSp>
      <xdr:nvCxnSpPr>
        <xdr:cNvPr id="7" name="直接连接符 6"/>
        <xdr:cNvCxnSpPr/>
      </xdr:nvCxnSpPr>
      <xdr:spPr>
        <a:xfrm flipV="1">
          <a:off x="561975" y="3478530"/>
          <a:ext cx="682625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24</xdr:row>
      <xdr:rowOff>152400</xdr:rowOff>
    </xdr:from>
    <xdr:to>
      <xdr:col>10</xdr:col>
      <xdr:colOff>323850</xdr:colOff>
      <xdr:row>24</xdr:row>
      <xdr:rowOff>228600</xdr:rowOff>
    </xdr:to>
    <xdr:cxnSp>
      <xdr:nvCxnSpPr>
        <xdr:cNvPr id="8" name="直接连接符 7"/>
        <xdr:cNvCxnSpPr/>
      </xdr:nvCxnSpPr>
      <xdr:spPr>
        <a:xfrm flipV="1">
          <a:off x="571500" y="4297680"/>
          <a:ext cx="6969125" cy="762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5459730"/>
          <a:ext cx="6950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0.0684005719604028</cdr:x>
      <cdr:y>0.306327650445652</cdr:y>
    </cdr:from>
    <cdr:to>
      <cdr:x>0.979140571960403</cdr:x>
      <cdr:y>0.306327650445652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13351" y="881167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0.0492919993231237</cdr:x>
      <cdr:y>0.2307224476971</cdr:y>
    </cdr:from>
    <cdr:to>
      <cdr:x>0.961371999323124</cdr:x>
      <cdr:y>0.2373424476971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69940" y="663685"/>
          <a:ext cx="6845220" cy="190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145" zoomScaleNormal="121" zoomScaleSheetLayoutView="145" topLeftCell="A4" workbookViewId="0">
      <selection activeCell="D28" sqref="D28"/>
    </sheetView>
  </sheetViews>
  <sheetFormatPr defaultColWidth="9" defaultRowHeight="14.25"/>
  <cols>
    <col min="1" max="1" width="7.85833333333333" customWidth="1"/>
    <col min="2" max="2" width="10.2083333333333" customWidth="1"/>
    <col min="3" max="3" width="9.20833333333333" customWidth="1"/>
    <col min="4" max="4" width="7.85833333333333" customWidth="1"/>
    <col min="5" max="5" width="7.64166666666667" customWidth="1"/>
    <col min="6" max="6" width="7.85833333333333" customWidth="1"/>
    <col min="7" max="7" width="10.7083333333333" customWidth="1"/>
    <col min="8" max="8" width="7.5" customWidth="1"/>
    <col min="9" max="9" width="7.85833333333333" customWidth="1"/>
    <col min="10" max="256" width="9" customWidth="1"/>
  </cols>
  <sheetData>
    <row r="1" ht="40.5" spans="1:1">
      <c r="A1" s="5" t="s">
        <v>0</v>
      </c>
    </row>
    <row r="2" ht="45" customHeight="1" spans="1:9">
      <c r="A2" s="2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2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3" t="s">
        <v>5</v>
      </c>
      <c r="B7" s="13"/>
      <c r="C7" s="13"/>
      <c r="D7" s="13" t="s">
        <v>6</v>
      </c>
      <c r="E7" s="13"/>
      <c r="F7" s="13"/>
      <c r="G7" s="13"/>
      <c r="H7" s="12"/>
      <c r="I7" s="12"/>
    </row>
    <row r="8" ht="23.25" customHeight="1" spans="1:9">
      <c r="A8" s="14" t="s">
        <v>7</v>
      </c>
      <c r="B8" s="15" t="s">
        <v>8</v>
      </c>
      <c r="C8" s="15" t="s">
        <v>9</v>
      </c>
      <c r="D8" s="15"/>
      <c r="E8" s="15"/>
      <c r="F8" s="15"/>
      <c r="G8" s="15"/>
      <c r="H8" s="16"/>
      <c r="I8" s="55" t="s">
        <v>10</v>
      </c>
    </row>
    <row r="9" ht="22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2" customHeight="1" spans="1:9">
      <c r="A10" s="21">
        <v>1</v>
      </c>
      <c r="B10" s="22" t="s">
        <v>17</v>
      </c>
      <c r="C10" s="23">
        <v>1.69</v>
      </c>
      <c r="D10" s="23">
        <v>1.9</v>
      </c>
      <c r="E10" s="23">
        <v>1.9</v>
      </c>
      <c r="F10" s="23">
        <v>1.58</v>
      </c>
      <c r="G10" s="23">
        <v>1.7</v>
      </c>
      <c r="H10" s="24">
        <f t="shared" ref="H10:H16" si="0">SUM(C10:G10)/5</f>
        <v>1.754</v>
      </c>
      <c r="I10" s="57">
        <f t="shared" ref="I10:I21" si="1">MAX(C10:G10)-MIN(C10:G10)</f>
        <v>0.32</v>
      </c>
    </row>
    <row r="11" ht="22" customHeight="1" spans="1:9">
      <c r="A11" s="21">
        <v>2</v>
      </c>
      <c r="B11" s="22" t="s">
        <v>18</v>
      </c>
      <c r="C11" s="23">
        <v>1.6</v>
      </c>
      <c r="D11" s="23">
        <v>1.5</v>
      </c>
      <c r="E11" s="23">
        <v>1.4</v>
      </c>
      <c r="F11" s="23">
        <v>1.5</v>
      </c>
      <c r="G11" s="23">
        <v>1.8</v>
      </c>
      <c r="H11" s="24">
        <f t="shared" si="0"/>
        <v>1.56</v>
      </c>
      <c r="I11" s="57">
        <f t="shared" si="1"/>
        <v>0.4</v>
      </c>
    </row>
    <row r="12" ht="22" customHeight="1" spans="1:9">
      <c r="A12" s="21">
        <v>3</v>
      </c>
      <c r="B12" s="22" t="s">
        <v>19</v>
      </c>
      <c r="C12" s="23">
        <v>1.69</v>
      </c>
      <c r="D12" s="23">
        <v>1.9</v>
      </c>
      <c r="E12" s="23">
        <v>1.9</v>
      </c>
      <c r="F12" s="23">
        <v>1.58</v>
      </c>
      <c r="G12" s="23">
        <v>1.7</v>
      </c>
      <c r="H12" s="24">
        <f t="shared" si="0"/>
        <v>1.754</v>
      </c>
      <c r="I12" s="57">
        <f t="shared" si="1"/>
        <v>0.32</v>
      </c>
    </row>
    <row r="13" ht="22" customHeight="1" spans="1:9">
      <c r="A13" s="21">
        <v>4</v>
      </c>
      <c r="B13" s="22" t="s">
        <v>20</v>
      </c>
      <c r="C13" s="23">
        <v>1.6</v>
      </c>
      <c r="D13" s="23">
        <v>1.5</v>
      </c>
      <c r="E13" s="23">
        <v>1.4</v>
      </c>
      <c r="F13" s="23">
        <v>1.5</v>
      </c>
      <c r="G13" s="23">
        <v>1.8</v>
      </c>
      <c r="H13" s="24">
        <f t="shared" si="0"/>
        <v>1.56</v>
      </c>
      <c r="I13" s="57">
        <f t="shared" si="1"/>
        <v>0.4</v>
      </c>
    </row>
    <row r="14" ht="22" customHeight="1" spans="1:9">
      <c r="A14" s="25">
        <v>5</v>
      </c>
      <c r="B14" s="22" t="s">
        <v>21</v>
      </c>
      <c r="C14" s="23">
        <v>1.69</v>
      </c>
      <c r="D14" s="23">
        <v>1.9</v>
      </c>
      <c r="E14" s="23">
        <v>1.6</v>
      </c>
      <c r="F14" s="23">
        <v>1.58</v>
      </c>
      <c r="G14" s="23">
        <v>1.7</v>
      </c>
      <c r="H14" s="24">
        <f t="shared" si="0"/>
        <v>1.694</v>
      </c>
      <c r="I14" s="57">
        <f t="shared" si="1"/>
        <v>0.32</v>
      </c>
    </row>
    <row r="15" ht="22" customHeight="1" spans="1:9">
      <c r="A15" s="25">
        <v>6</v>
      </c>
      <c r="B15" s="22" t="s">
        <v>22</v>
      </c>
      <c r="C15" s="23">
        <v>1.69</v>
      </c>
      <c r="D15" s="23">
        <v>1.9</v>
      </c>
      <c r="E15" s="23">
        <v>1.9</v>
      </c>
      <c r="F15" s="23">
        <v>1.58</v>
      </c>
      <c r="G15" s="23">
        <v>1.7</v>
      </c>
      <c r="H15" s="24">
        <f t="shared" si="0"/>
        <v>1.754</v>
      </c>
      <c r="I15" s="57">
        <f t="shared" si="1"/>
        <v>0.32</v>
      </c>
    </row>
    <row r="16" ht="22" customHeight="1" spans="1:9">
      <c r="A16" s="25">
        <v>7</v>
      </c>
      <c r="B16" s="22" t="s">
        <v>23</v>
      </c>
      <c r="C16" s="23">
        <v>1.4</v>
      </c>
      <c r="D16" s="23">
        <v>1.9</v>
      </c>
      <c r="E16" s="23">
        <v>1.9</v>
      </c>
      <c r="F16" s="23">
        <v>1.58</v>
      </c>
      <c r="G16" s="23">
        <v>1.7</v>
      </c>
      <c r="H16" s="24">
        <f t="shared" si="0"/>
        <v>1.696</v>
      </c>
      <c r="I16" s="57">
        <f t="shared" si="1"/>
        <v>0.5</v>
      </c>
    </row>
    <row r="17" ht="22" customHeight="1" spans="1:9">
      <c r="A17" s="25">
        <v>8</v>
      </c>
      <c r="B17" s="22" t="s">
        <v>24</v>
      </c>
      <c r="C17" s="23">
        <v>1.5</v>
      </c>
      <c r="D17" s="23">
        <v>1.9</v>
      </c>
      <c r="E17" s="23">
        <v>1.5</v>
      </c>
      <c r="F17" s="23">
        <v>1.58</v>
      </c>
      <c r="G17" s="23">
        <v>1.5</v>
      </c>
      <c r="H17" s="24">
        <f t="shared" ref="H17:H21" si="2">SUM(C17:G17)/5</f>
        <v>1.596</v>
      </c>
      <c r="I17" s="57">
        <f t="shared" si="1"/>
        <v>0.4</v>
      </c>
    </row>
    <row r="18" ht="22" customHeight="1" spans="1:9">
      <c r="A18" s="25">
        <v>9</v>
      </c>
      <c r="B18" s="22" t="s">
        <v>25</v>
      </c>
      <c r="C18" s="23">
        <v>1.4</v>
      </c>
      <c r="D18" s="23">
        <v>1.9</v>
      </c>
      <c r="E18" s="23">
        <v>1.9</v>
      </c>
      <c r="F18" s="23">
        <v>1.58</v>
      </c>
      <c r="G18" s="23">
        <v>1.7</v>
      </c>
      <c r="H18" s="24">
        <f t="shared" si="2"/>
        <v>1.696</v>
      </c>
      <c r="I18" s="57">
        <f t="shared" si="1"/>
        <v>0.5</v>
      </c>
    </row>
    <row r="19" ht="22" customHeight="1" spans="1:9">
      <c r="A19" s="25">
        <v>10</v>
      </c>
      <c r="B19" s="22" t="s">
        <v>26</v>
      </c>
      <c r="C19" s="23">
        <v>1.4</v>
      </c>
      <c r="D19" s="23">
        <v>1.5</v>
      </c>
      <c r="E19" s="23">
        <v>1.4</v>
      </c>
      <c r="F19" s="23">
        <v>1.5</v>
      </c>
      <c r="G19" s="23">
        <v>1.4</v>
      </c>
      <c r="H19" s="24">
        <f t="shared" si="2"/>
        <v>1.44</v>
      </c>
      <c r="I19" s="57">
        <f t="shared" si="1"/>
        <v>0.1</v>
      </c>
    </row>
    <row r="20" ht="22" customHeight="1" spans="1:9">
      <c r="A20" s="25">
        <v>11</v>
      </c>
      <c r="B20" s="22" t="s">
        <v>27</v>
      </c>
      <c r="C20" s="23">
        <v>1.69</v>
      </c>
      <c r="D20" s="23">
        <v>1.9</v>
      </c>
      <c r="E20" s="23">
        <v>1.9</v>
      </c>
      <c r="F20" s="23">
        <v>1.58</v>
      </c>
      <c r="G20" s="23">
        <v>1.7</v>
      </c>
      <c r="H20" s="24">
        <f t="shared" si="2"/>
        <v>1.754</v>
      </c>
      <c r="I20" s="57">
        <f t="shared" si="1"/>
        <v>0.32</v>
      </c>
    </row>
    <row r="21" ht="22" customHeight="1" spans="1:9">
      <c r="A21" s="25">
        <v>12</v>
      </c>
      <c r="B21" s="22" t="s">
        <v>28</v>
      </c>
      <c r="C21" s="23">
        <v>1.6</v>
      </c>
      <c r="D21" s="23">
        <v>1.5</v>
      </c>
      <c r="E21" s="23">
        <v>1.4</v>
      </c>
      <c r="F21" s="23">
        <v>1.5</v>
      </c>
      <c r="G21" s="23">
        <v>1.8</v>
      </c>
      <c r="H21" s="24">
        <f t="shared" si="2"/>
        <v>1.56</v>
      </c>
      <c r="I21" s="57">
        <f t="shared" si="1"/>
        <v>0.4</v>
      </c>
    </row>
    <row r="22" ht="22" customHeight="1" spans="1:9">
      <c r="A22" s="25"/>
      <c r="B22" s="26"/>
      <c r="C22" s="25"/>
      <c r="D22" s="25"/>
      <c r="E22" s="25"/>
      <c r="F22" s="25"/>
      <c r="G22" s="25"/>
      <c r="H22" s="27"/>
      <c r="I22" s="58"/>
    </row>
    <row r="23" ht="22" customHeight="1" spans="1:9">
      <c r="A23" s="25"/>
      <c r="B23" s="26"/>
      <c r="C23" s="25"/>
      <c r="D23" s="25"/>
      <c r="E23" s="25"/>
      <c r="F23" s="25"/>
      <c r="G23" s="25"/>
      <c r="H23" s="27"/>
      <c r="I23" s="58"/>
    </row>
    <row r="24" ht="22" customHeight="1" spans="1:9">
      <c r="A24" s="25"/>
      <c r="B24" s="26"/>
      <c r="C24" s="25"/>
      <c r="D24" s="25"/>
      <c r="E24" s="25"/>
      <c r="F24" s="25"/>
      <c r="G24" s="25"/>
      <c r="H24" s="27"/>
      <c r="I24" s="59"/>
    </row>
    <row r="25" ht="22" customHeight="1" spans="1:9">
      <c r="A25" s="28"/>
      <c r="B25" s="29">
        <f>AVERAGE(H10:H21)</f>
        <v>1.6515</v>
      </c>
      <c r="F25" s="30"/>
      <c r="G25" s="31">
        <f>AVERAGE(I10:I21)</f>
        <v>0.358333333333333</v>
      </c>
      <c r="H25" s="32"/>
      <c r="I25" s="60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2.114</v>
      </c>
      <c r="G26" s="35" t="s">
        <v>32</v>
      </c>
      <c r="H26" s="36">
        <v>0</v>
      </c>
      <c r="I26" s="61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42"/>
      <c r="D28" s="43">
        <f>SUM(B25)</f>
        <v>1.6515</v>
      </c>
      <c r="E28" s="44"/>
    </row>
    <row r="29" ht="36.75" customHeight="1" spans="1:9">
      <c r="A29" s="40" t="s">
        <v>36</v>
      </c>
      <c r="B29" s="41" t="s">
        <v>37</v>
      </c>
      <c r="C29" s="42"/>
      <c r="D29" s="43">
        <f>SUM(D28+D26*G25)</f>
        <v>1.85825833333333</v>
      </c>
      <c r="E29" s="44"/>
      <c r="F29" s="45"/>
      <c r="G29" s="45"/>
      <c r="H29" s="46"/>
      <c r="I29" s="46"/>
    </row>
    <row r="30" ht="27" customHeight="1" spans="1:8">
      <c r="A30" s="40" t="s">
        <v>38</v>
      </c>
      <c r="B30" s="41" t="s">
        <v>39</v>
      </c>
      <c r="D30" s="43">
        <f>SUM(B25-D26*G25)</f>
        <v>1.44474166666667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33</v>
      </c>
      <c r="D31" s="50"/>
    </row>
    <row r="32" ht="25.5" customHeight="1" spans="1:5">
      <c r="A32" s="51" t="s">
        <v>40</v>
      </c>
      <c r="B32" s="41" t="s">
        <v>41</v>
      </c>
      <c r="D32" s="50">
        <f>SUM(G25)</f>
        <v>0.358333333333333</v>
      </c>
      <c r="E32" s="44"/>
    </row>
    <row r="33" ht="30.75" customHeight="1" spans="1:9">
      <c r="A33" s="40" t="s">
        <v>36</v>
      </c>
      <c r="B33" s="41" t="s">
        <v>37</v>
      </c>
      <c r="D33" s="50">
        <f>SUM(F26*G25)</f>
        <v>0.757516666666667</v>
      </c>
      <c r="E33" s="44"/>
      <c r="F33" s="52"/>
      <c r="H33" s="46"/>
      <c r="I33" s="46"/>
    </row>
    <row r="34" ht="29.25" customHeight="1" spans="1:9">
      <c r="A34" s="40" t="s">
        <v>38</v>
      </c>
      <c r="B34" s="41" t="s">
        <v>39</v>
      </c>
      <c r="D34" s="50">
        <f>SUM(H25*G25)</f>
        <v>0</v>
      </c>
      <c r="E34" s="44"/>
      <c r="H34" s="46"/>
      <c r="I34" s="46"/>
    </row>
    <row r="35" ht="48" customHeight="1" spans="1:9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43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1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3" workbookViewId="0">
      <selection activeCell="K33" sqref="K33"/>
    </sheetView>
  </sheetViews>
  <sheetFormatPr defaultColWidth="9" defaultRowHeight="14.25"/>
  <cols>
    <col min="10" max="10" width="13.7083333333333" customWidth="1"/>
    <col min="11" max="11" width="9" customWidth="1"/>
    <col min="12" max="12" width="14.1416666666667" customWidth="1"/>
  </cols>
  <sheetData>
    <row r="1" spans="1:1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4" ht="18.75" spans="12:12">
      <c r="L4" s="4" t="s">
        <v>46</v>
      </c>
    </row>
    <row r="5" ht="18.75" spans="12:12">
      <c r="L5" s="4" t="s">
        <v>47</v>
      </c>
    </row>
    <row r="6" ht="18.75" spans="12:12">
      <c r="L6" s="4" t="s">
        <v>48</v>
      </c>
    </row>
    <row r="11" ht="18.75" spans="12:12">
      <c r="L11" s="4"/>
    </row>
    <row r="13" ht="18.75" spans="12:12">
      <c r="L13" s="4"/>
    </row>
    <row r="16" ht="24" customHeight="1"/>
    <row r="17" ht="9" customHeight="1"/>
    <row r="18" hidden="1"/>
    <row r="19" ht="1" customHeight="1"/>
    <row r="20" ht="14.15" customHeight="1"/>
    <row r="21" ht="18.75" spans="12:12">
      <c r="L21" s="4" t="s">
        <v>49</v>
      </c>
    </row>
    <row r="25" ht="18.75" spans="12:12">
      <c r="L25" s="4" t="s">
        <v>50</v>
      </c>
    </row>
    <row r="26" ht="6" customHeight="1"/>
    <row r="29" ht="12" customHeight="1"/>
    <row r="30" hidden="1"/>
    <row r="32" ht="18.75" spans="12:12">
      <c r="L32" s="4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083333333333" customWidth="1"/>
  </cols>
  <sheetData>
    <row r="2" ht="32.15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0</cp:revision>
  <dcterms:created xsi:type="dcterms:W3CDTF">1996-12-17T01:32:00Z</dcterms:created>
  <cp:lastPrinted>2019-07-09T07:34:00Z</cp:lastPrinted>
  <dcterms:modified xsi:type="dcterms:W3CDTF">2020-03-27T01:02:34Z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