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590" activeTab="1"/>
  </bookViews>
  <sheets>
    <sheet name="1A" sheetId="16" r:id="rId1"/>
    <sheet name="控制图" sheetId="18" r:id="rId2"/>
    <sheet name="Sheet2" sheetId="19" r:id="rId3"/>
  </sheets>
  <definedNames>
    <definedName name="_xlnm._FilterDatabase" localSheetId="0" hidden="1">'1A'!$A$4:$I$21</definedName>
    <definedName name="_xlnm.Print_Titles" localSheetId="0">'1A'!$2:$2</definedName>
  </definedNames>
  <calcPr calcId="144525"/>
</workbook>
</file>

<file path=xl/sharedStrings.xml><?xml version="1.0" encoding="utf-8"?>
<sst xmlns="http://schemas.openxmlformats.org/spreadsheetml/2006/main" count="58" uniqueCount="52">
  <si>
    <t>附2-2</t>
  </si>
  <si>
    <t>排沙泵电机壳水压试验测量过程监视统计记录表</t>
  </si>
  <si>
    <t xml:space="preserve">测量过程名称：试验 </t>
  </si>
  <si>
    <t>被测参数：压力值         测量值：（1～2）MPa     允差范围：1MPa</t>
  </si>
  <si>
    <t xml:space="preserve">测量仪器： 压力试验机（压力表)       测量范围：（0～6）MPa   </t>
  </si>
  <si>
    <r>
      <rPr>
        <sz val="12"/>
        <rFont val="宋体"/>
        <charset val="134"/>
      </rPr>
      <t>监视方法：统计技术</t>
    </r>
    <r>
      <rPr>
        <sz val="10"/>
        <rFont val="Times New Roman"/>
        <charset val="134"/>
      </rPr>
      <t xml:space="preserve">         </t>
    </r>
  </si>
  <si>
    <t>核查标准：数字压力表 （0～6）MPa</t>
  </si>
  <si>
    <t>序号</t>
  </si>
  <si>
    <t>核查</t>
  </si>
  <si>
    <t>观察记录（MPa）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</si>
  <si>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</si>
  <si>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</si>
  <si>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</si>
  <si>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</si>
  <si>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</si>
  <si>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4</t>
    </r>
  </si>
  <si>
    <t>X6</t>
  </si>
  <si>
    <t>2019.11.8</t>
  </si>
  <si>
    <t>2019.11.20</t>
  </si>
  <si>
    <t>2019.11.30</t>
  </si>
  <si>
    <t>2019.12.12</t>
  </si>
  <si>
    <t>2019.12.21</t>
  </si>
  <si>
    <t>2019.12.30</t>
  </si>
  <si>
    <t>2020.1.6</t>
  </si>
  <si>
    <t>2020.1.15</t>
  </si>
  <si>
    <t>2020.2.27</t>
  </si>
  <si>
    <t>2020.3.7</t>
  </si>
  <si>
    <t>2020.3.12</t>
  </si>
  <si>
    <t>2020.3.20</t>
  </si>
  <si>
    <t>查表得:</t>
  </si>
  <si>
    <r>
      <rPr>
        <sz val="12"/>
        <rFont val="宋体"/>
        <charset val="134"/>
      </rPr>
      <t>A</t>
    </r>
    <r>
      <rPr>
        <vertAlign val="subscript"/>
        <sz val="10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</si>
  <si>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0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</si>
  <si>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0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</si>
  <si>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</si>
  <si>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0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</si>
  <si>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</si>
  <si>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</si>
  <si>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</si>
  <si>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</si>
  <si>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</si>
  <si>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</si>
  <si>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</si>
  <si>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t xml:space="preserve">  监视结果评价：</t>
  </si>
  <si>
    <t xml:space="preserve">    均值、极差控制图状态正常，产品电机壳水压试验升压测量过程中未出现非正常变异，能满足生产工艺要求。</t>
  </si>
  <si>
    <r>
      <rPr>
        <sz val="12"/>
        <rFont val="宋体"/>
        <charset val="134"/>
      </rPr>
      <t>核查人员</t>
    </r>
    <r>
      <rPr>
        <sz val="12"/>
        <rFont val="微软雅黑"/>
        <charset val="134"/>
      </rPr>
      <t>：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张修建</t>
    </r>
    <r>
      <rPr>
        <sz val="12"/>
        <rFont val="Times New Roman"/>
        <charset val="134"/>
      </rPr>
      <t xml:space="preserve">                2020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 xml:space="preserve"> 3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 xml:space="preserve"> 20 </t>
    </r>
    <r>
      <rPr>
        <sz val="12"/>
        <rFont val="宋体"/>
        <charset val="134"/>
      </rPr>
      <t>日</t>
    </r>
  </si>
  <si>
    <t>附2-    排沙泵电机壳水压试验测量过程控制图</t>
  </si>
  <si>
    <t>UCL=1.86</t>
  </si>
  <si>
    <t>CL=1.65</t>
  </si>
  <si>
    <t>LCL=1.44</t>
  </si>
  <si>
    <t>UCL=0.76</t>
  </si>
  <si>
    <t>CL=0.36</t>
  </si>
  <si>
    <r>
      <rPr>
        <b/>
        <sz val="14"/>
        <rFont val="宋体"/>
        <charset val="134"/>
      </rPr>
      <t>LCL=0.</t>
    </r>
    <r>
      <rPr>
        <b/>
        <sz val="14"/>
        <rFont val="宋体"/>
        <charset val="134"/>
      </rPr>
      <t>0</t>
    </r>
    <r>
      <rPr>
        <b/>
        <sz val="14"/>
        <rFont val="宋体"/>
        <charset val="134"/>
      </rPr>
      <t>0</t>
    </r>
  </si>
</sst>
</file>

<file path=xl/styles.xml><?xml version="1.0" encoding="utf-8"?>
<styleSheet xmlns="http://schemas.openxmlformats.org/spreadsheetml/2006/main">
  <numFmts count="9">
    <numFmt numFmtId="176" formatCode="0.0_);[Red]\(0.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_ "/>
    <numFmt numFmtId="178" formatCode="0.00_);[Red]\(0.00\)"/>
    <numFmt numFmtId="44" formatCode="_ &quot;￥&quot;* #,##0.00_ ;_ &quot;￥&quot;* \-#,##0.00_ ;_ &quot;￥&quot;* &quot;-&quot;??_ ;_ @_ "/>
    <numFmt numFmtId="179" formatCode="0.00_ "/>
    <numFmt numFmtId="180" formatCode="0.0000_ "/>
  </numFmts>
  <fonts count="35">
    <font>
      <sz val="12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8"/>
      <name val="Times New Roman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bscript"/>
      <sz val="10"/>
      <name val="宋体"/>
      <charset val="134"/>
    </font>
    <font>
      <sz val="12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10" borderId="1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4" borderId="13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21" borderId="15" applyNumberFormat="0" applyAlignment="0" applyProtection="0">
      <alignment vertical="center"/>
    </xf>
    <xf numFmtId="0" fontId="30" fillId="21" borderId="12" applyNumberFormat="0" applyAlignment="0" applyProtection="0">
      <alignment vertical="center"/>
    </xf>
    <xf numFmtId="0" fontId="31" fillId="30" borderId="16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</cellStyleXfs>
  <cellXfs count="62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 wrapText="1"/>
    </xf>
    <xf numFmtId="0" fontId="0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justify" vertical="center"/>
    </xf>
    <xf numFmtId="0" fontId="3" fillId="0" borderId="0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 indent="1"/>
    </xf>
    <xf numFmtId="0" fontId="0" fillId="0" borderId="0" xfId="0" applyNumberFormat="1" applyFont="1" applyFill="1" applyBorder="1" applyAlignment="1" applyProtection="1">
      <alignment horizontal="left" vertical="center" inden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178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177" fontId="7" fillId="0" borderId="5" xfId="0" applyNumberFormat="1" applyFont="1" applyFill="1" applyBorder="1" applyAlignment="1" applyProtection="1">
      <alignment horizontal="center" wrapText="1"/>
    </xf>
    <xf numFmtId="0" fontId="0" fillId="0" borderId="6" xfId="0" applyNumberFormat="1" applyFont="1" applyFill="1" applyBorder="1" applyAlignment="1" applyProtection="1"/>
    <xf numFmtId="179" fontId="0" fillId="0" borderId="7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179" fontId="0" fillId="0" borderId="0" xfId="0" applyNumberFormat="1" applyFont="1" applyFill="1" applyBorder="1" applyAlignment="1" applyProtection="1">
      <alignment vertical="center"/>
    </xf>
    <xf numFmtId="0" fontId="0" fillId="0" borderId="7" xfId="0" applyNumberFormat="1" applyFont="1" applyFill="1" applyBorder="1" applyAlignment="1" applyProtection="1"/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right" vertical="center"/>
    </xf>
    <xf numFmtId="0" fontId="0" fillId="0" borderId="8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79" fontId="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180" fontId="7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right"/>
    </xf>
    <xf numFmtId="0" fontId="10" fillId="0" borderId="0" xfId="0" applyNumberFormat="1" applyFont="1" applyFill="1" applyBorder="1" applyAlignment="1" applyProtection="1"/>
    <xf numFmtId="178" fontId="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180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8" fontId="7" fillId="0" borderId="2" xfId="0" applyNumberFormat="1" applyFont="1" applyFill="1" applyBorder="1" applyAlignment="1" applyProtection="1">
      <alignment horizontal="center" vertical="center" wrapText="1"/>
    </xf>
    <xf numFmtId="177" fontId="7" fillId="0" borderId="2" xfId="0" applyNumberFormat="1" applyFont="1" applyFill="1" applyBorder="1" applyAlignment="1" applyProtection="1">
      <alignment horizontal="center" wrapText="1"/>
    </xf>
    <xf numFmtId="177" fontId="7" fillId="0" borderId="2" xfId="0" applyNumberFormat="1" applyFont="1" applyFill="1" applyBorder="1" applyAlignment="1" applyProtection="1">
      <alignment horizontal="center" vertical="top" wrapText="1"/>
    </xf>
    <xf numFmtId="0" fontId="0" fillId="0" borderId="9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600" b="1"/>
              <a:t>均值控制图</a:t>
            </a:r>
            <a:endParaRPr lang="zh-CN" altLang="en-US" sz="1600" b="1"/>
          </a:p>
        </c:rich>
      </c:tx>
      <c:layout>
        <c:manualLayout>
          <c:xMode val="edge"/>
          <c:yMode val="edge"/>
          <c:x val="0.440163009913971"/>
          <c:y val="0.025332520054711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50368296643995"/>
          <c:y val="0.170676904437576"/>
          <c:w val="0.916828162503334"/>
          <c:h val="0.701018518518518"/>
        </c:manualLayout>
      </c:layout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'1A'!$H$10:$H$21</c:f>
              <c:numCache>
                <c:formatCode>0.00_);[Red]\(0.00\)</c:formatCode>
                <c:ptCount val="12"/>
                <c:pt idx="0">
                  <c:v>1.754</c:v>
                </c:pt>
                <c:pt idx="1">
                  <c:v>1.56</c:v>
                </c:pt>
                <c:pt idx="2">
                  <c:v>1.754</c:v>
                </c:pt>
                <c:pt idx="3">
                  <c:v>1.56</c:v>
                </c:pt>
                <c:pt idx="4">
                  <c:v>1.694</c:v>
                </c:pt>
                <c:pt idx="5">
                  <c:v>1.754</c:v>
                </c:pt>
                <c:pt idx="6">
                  <c:v>1.696</c:v>
                </c:pt>
                <c:pt idx="7">
                  <c:v>1.596</c:v>
                </c:pt>
                <c:pt idx="8">
                  <c:v>1.696</c:v>
                </c:pt>
                <c:pt idx="9">
                  <c:v>1.44</c:v>
                </c:pt>
                <c:pt idx="10">
                  <c:v>1.754</c:v>
                </c:pt>
                <c:pt idx="11">
                  <c:v>1.56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12741120"/>
        <c:axId val="194862400"/>
      </c:lineChart>
      <c:catAx>
        <c:axId val="212741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94862400"/>
        <c:crosses val="autoZero"/>
        <c:auto val="1"/>
        <c:lblAlgn val="ctr"/>
        <c:lblOffset val="100"/>
        <c:noMultiLvlLbl val="0"/>
      </c:catAx>
      <c:valAx>
        <c:axId val="19486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1274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'1A'!$I$10:$I$21</c:f>
              <c:numCache>
                <c:formatCode>0.00_);[Red]\(0.00\)</c:formatCode>
                <c:ptCount val="12"/>
                <c:pt idx="0">
                  <c:v>0.32</c:v>
                </c:pt>
                <c:pt idx="1">
                  <c:v>0.4</c:v>
                </c:pt>
                <c:pt idx="2">
                  <c:v>0.32</c:v>
                </c:pt>
                <c:pt idx="3">
                  <c:v>0.4</c:v>
                </c:pt>
                <c:pt idx="4">
                  <c:v>0.32</c:v>
                </c:pt>
                <c:pt idx="5">
                  <c:v>0.32</c:v>
                </c:pt>
                <c:pt idx="6">
                  <c:v>0.5</c:v>
                </c:pt>
                <c:pt idx="7">
                  <c:v>0.4</c:v>
                </c:pt>
                <c:pt idx="8">
                  <c:v>0.5</c:v>
                </c:pt>
                <c:pt idx="9">
                  <c:v>0.1</c:v>
                </c:pt>
                <c:pt idx="10">
                  <c:v>0.32</c:v>
                </c:pt>
                <c:pt idx="11">
                  <c:v>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680645153"/>
        <c:axId val="196907387"/>
      </c:lineChart>
      <c:catAx>
        <c:axId val="68064515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96907387"/>
        <c:crosses val="autoZero"/>
        <c:auto val="1"/>
        <c:lblAlgn val="ctr"/>
        <c:lblOffset val="100"/>
        <c:noMultiLvlLbl val="0"/>
      </c:catAx>
      <c:valAx>
        <c:axId val="1969073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8064515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295275</xdr:colOff>
      <xdr:row>24</xdr:row>
      <xdr:rowOff>47625</xdr:rowOff>
    </xdr:from>
    <xdr:to>
      <xdr:col>5</xdr:col>
      <xdr:colOff>561975</xdr:colOff>
      <xdr:row>24</xdr:row>
      <xdr:rowOff>247650</xdr:rowOff>
    </xdr:to>
    <xdr:pic>
      <xdr:nvPicPr>
        <xdr:cNvPr id="11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554730" y="7404100"/>
          <a:ext cx="266700" cy="2000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76200</xdr:colOff>
      <xdr:row>31</xdr:row>
      <xdr:rowOff>47625</xdr:rowOff>
    </xdr:from>
    <xdr:to>
      <xdr:col>2</xdr:col>
      <xdr:colOff>390525</xdr:colOff>
      <xdr:row>31</xdr:row>
      <xdr:rowOff>285750</xdr:rowOff>
    </xdr:to>
    <xdr:pic>
      <xdr:nvPicPr>
        <xdr:cNvPr id="10" name="Picture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52880" y="10140950"/>
          <a:ext cx="314325" cy="2381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7</xdr:col>
      <xdr:colOff>297180</xdr:colOff>
      <xdr:row>7</xdr:row>
      <xdr:rowOff>123825</xdr:rowOff>
    </xdr:from>
    <xdr:to>
      <xdr:col>7</xdr:col>
      <xdr:colOff>568325</xdr:colOff>
      <xdr:row>8</xdr:row>
      <xdr:rowOff>152400</xdr:rowOff>
    </xdr:to>
    <xdr:pic>
      <xdr:nvPicPr>
        <xdr:cNvPr id="9" name="图片模式1"/>
        <xdr:cNvPicPr/>
      </xdr:nvPicPr>
      <xdr:blipFill>
        <a:blip r:embed="rId2" cstate="print"/>
        <a:stretch>
          <a:fillRect/>
        </a:stretch>
      </xdr:blipFill>
      <xdr:spPr>
        <a:xfrm>
          <a:off x="4971415" y="2714625"/>
          <a:ext cx="271145" cy="3238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603885</xdr:colOff>
      <xdr:row>24</xdr:row>
      <xdr:rowOff>0</xdr:rowOff>
    </xdr:from>
    <xdr:to>
      <xdr:col>0</xdr:col>
      <xdr:colOff>603885</xdr:colOff>
      <xdr:row>25</xdr:row>
      <xdr:rowOff>28575</xdr:rowOff>
    </xdr:to>
    <xdr:pic>
      <xdr:nvPicPr>
        <xdr:cNvPr id="8" name="图片模式2"/>
        <xdr:cNvPicPr/>
      </xdr:nvPicPr>
      <xdr:blipFill>
        <a:blip r:embed="rId3" cstate="print"/>
        <a:stretch>
          <a:fillRect/>
        </a:stretch>
      </xdr:blipFill>
      <xdr:spPr>
        <a:xfrm>
          <a:off x="598805" y="7356475"/>
          <a:ext cx="0" cy="3079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180975</xdr:colOff>
      <xdr:row>27</xdr:row>
      <xdr:rowOff>38100</xdr:rowOff>
    </xdr:from>
    <xdr:to>
      <xdr:col>2</xdr:col>
      <xdr:colOff>581025</xdr:colOff>
      <xdr:row>28</xdr:row>
      <xdr:rowOff>57150</xdr:rowOff>
    </xdr:to>
    <xdr:pic>
      <xdr:nvPicPr>
        <xdr:cNvPr id="7" name="图片模式3"/>
        <xdr:cNvPicPr/>
      </xdr:nvPicPr>
      <xdr:blipFill>
        <a:blip r:embed="rId3" cstate="print"/>
        <a:stretch>
          <a:fillRect/>
        </a:stretch>
      </xdr:blipFill>
      <xdr:spPr>
        <a:xfrm>
          <a:off x="1557655" y="8521700"/>
          <a:ext cx="400050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28</xdr:row>
      <xdr:rowOff>145415</xdr:rowOff>
    </xdr:from>
    <xdr:to>
      <xdr:col>3</xdr:col>
      <xdr:colOff>38100</xdr:colOff>
      <xdr:row>28</xdr:row>
      <xdr:rowOff>459740</xdr:rowOff>
    </xdr:to>
    <xdr:pic>
      <xdr:nvPicPr>
        <xdr:cNvPr id="6" name="图片模式4"/>
        <xdr:cNvPicPr/>
      </xdr:nvPicPr>
      <xdr:blipFill>
        <a:blip r:embed="rId4" cstate="print"/>
        <a:stretch>
          <a:fillRect/>
        </a:stretch>
      </xdr:blipFill>
      <xdr:spPr>
        <a:xfrm>
          <a:off x="1471930" y="8924290"/>
          <a:ext cx="644525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29</xdr:row>
      <xdr:rowOff>66675</xdr:rowOff>
    </xdr:from>
    <xdr:to>
      <xdr:col>3</xdr:col>
      <xdr:colOff>38100</xdr:colOff>
      <xdr:row>30</xdr:row>
      <xdr:rowOff>9525</xdr:rowOff>
    </xdr:to>
    <xdr:pic>
      <xdr:nvPicPr>
        <xdr:cNvPr id="5" name="图片模式5"/>
        <xdr:cNvPicPr/>
      </xdr:nvPicPr>
      <xdr:blipFill>
        <a:blip r:embed="rId5" cstate="print"/>
        <a:stretch>
          <a:fillRect/>
        </a:stretch>
      </xdr:blipFill>
      <xdr:spPr>
        <a:xfrm>
          <a:off x="1471930" y="9312275"/>
          <a:ext cx="644525" cy="2857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57150</xdr:colOff>
      <xdr:row>32</xdr:row>
      <xdr:rowOff>171450</xdr:rowOff>
    </xdr:from>
    <xdr:to>
      <xdr:col>2</xdr:col>
      <xdr:colOff>600075</xdr:colOff>
      <xdr:row>33</xdr:row>
      <xdr:rowOff>0</xdr:rowOff>
    </xdr:to>
    <xdr:pic>
      <xdr:nvPicPr>
        <xdr:cNvPr id="4" name="图片模式6"/>
        <xdr:cNvPicPr/>
      </xdr:nvPicPr>
      <xdr:blipFill>
        <a:blip r:embed="rId6" cstate="print"/>
        <a:stretch>
          <a:fillRect/>
        </a:stretch>
      </xdr:blipFill>
      <xdr:spPr>
        <a:xfrm>
          <a:off x="1433830" y="10588625"/>
          <a:ext cx="542925" cy="2190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603885</xdr:colOff>
      <xdr:row>26</xdr:row>
      <xdr:rowOff>142875</xdr:rowOff>
    </xdr:from>
    <xdr:to>
      <xdr:col>0</xdr:col>
      <xdr:colOff>603885</xdr:colOff>
      <xdr:row>26</xdr:row>
      <xdr:rowOff>476250</xdr:rowOff>
    </xdr:to>
    <xdr:pic>
      <xdr:nvPicPr>
        <xdr:cNvPr id="3" name="图片模式7"/>
        <xdr:cNvPicPr/>
      </xdr:nvPicPr>
      <xdr:blipFill>
        <a:blip r:embed="rId7"/>
        <a:stretch>
          <a:fillRect/>
        </a:stretch>
      </xdr:blipFill>
      <xdr:spPr>
        <a:xfrm>
          <a:off x="598805" y="8150225"/>
          <a:ext cx="0" cy="3333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66675</xdr:colOff>
      <xdr:row>33</xdr:row>
      <xdr:rowOff>95250</xdr:rowOff>
    </xdr:from>
    <xdr:to>
      <xdr:col>2</xdr:col>
      <xdr:colOff>600075</xdr:colOff>
      <xdr:row>33</xdr:row>
      <xdr:rowOff>371475</xdr:rowOff>
    </xdr:to>
    <xdr:pic>
      <xdr:nvPicPr>
        <xdr:cNvPr id="2" name="图片模式8"/>
        <xdr:cNvPicPr/>
      </xdr:nvPicPr>
      <xdr:blipFill>
        <a:blip r:embed="rId8" cstate="print"/>
        <a:stretch>
          <a:fillRect/>
        </a:stretch>
      </xdr:blipFill>
      <xdr:spPr>
        <a:xfrm>
          <a:off x="1443355" y="10902950"/>
          <a:ext cx="533400" cy="2762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295275</xdr:colOff>
      <xdr:row>0</xdr:row>
      <xdr:rowOff>635</xdr:rowOff>
    </xdr:from>
    <xdr:to>
      <xdr:col>10</xdr:col>
      <xdr:colOff>580390</xdr:colOff>
      <xdr:row>15</xdr:row>
      <xdr:rowOff>125095</xdr:rowOff>
    </xdr:to>
    <xdr:graphicFrame>
      <xdr:nvGraphicFramePr>
        <xdr:cNvPr id="2" name="图表 1"/>
        <xdr:cNvGraphicFramePr/>
      </xdr:nvGraphicFramePr>
      <xdr:xfrm>
        <a:off x="295275" y="635"/>
        <a:ext cx="7501890" cy="28771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3</xdr:row>
      <xdr:rowOff>114300</xdr:rowOff>
    </xdr:from>
    <xdr:to>
      <xdr:col>10</xdr:col>
      <xdr:colOff>352425</xdr:colOff>
      <xdr:row>3</xdr:row>
      <xdr:rowOff>114300</xdr:rowOff>
    </xdr:to>
    <xdr:cxnSp>
      <xdr:nvCxnSpPr>
        <xdr:cNvPr id="4" name="直接连接符 3"/>
        <xdr:cNvCxnSpPr/>
      </xdr:nvCxnSpPr>
      <xdr:spPr>
        <a:xfrm>
          <a:off x="571500" y="409575"/>
          <a:ext cx="69977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16</xdr:row>
      <xdr:rowOff>97790</xdr:rowOff>
    </xdr:from>
    <xdr:to>
      <xdr:col>10</xdr:col>
      <xdr:colOff>504190</xdr:colOff>
      <xdr:row>33</xdr:row>
      <xdr:rowOff>107315</xdr:rowOff>
    </xdr:to>
    <xdr:graphicFrame>
      <xdr:nvGraphicFramePr>
        <xdr:cNvPr id="6" name="图表 5"/>
        <xdr:cNvGraphicFramePr/>
      </xdr:nvGraphicFramePr>
      <xdr:xfrm>
        <a:off x="114300" y="3155315"/>
        <a:ext cx="7606665" cy="25260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561975</xdr:colOff>
      <xdr:row>20</xdr:row>
      <xdr:rowOff>114300</xdr:rowOff>
    </xdr:from>
    <xdr:to>
      <xdr:col>10</xdr:col>
      <xdr:colOff>171450</xdr:colOff>
      <xdr:row>20</xdr:row>
      <xdr:rowOff>133350</xdr:rowOff>
    </xdr:to>
    <xdr:cxnSp>
      <xdr:nvCxnSpPr>
        <xdr:cNvPr id="7" name="直接连接符 6"/>
        <xdr:cNvCxnSpPr/>
      </xdr:nvCxnSpPr>
      <xdr:spPr>
        <a:xfrm flipV="1">
          <a:off x="561975" y="3478530"/>
          <a:ext cx="6826250" cy="19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571500</xdr:colOff>
      <xdr:row>24</xdr:row>
      <xdr:rowOff>152400</xdr:rowOff>
    </xdr:from>
    <xdr:to>
      <xdr:col>10</xdr:col>
      <xdr:colOff>323850</xdr:colOff>
      <xdr:row>24</xdr:row>
      <xdr:rowOff>228600</xdr:rowOff>
    </xdr:to>
    <xdr:cxnSp>
      <xdr:nvCxnSpPr>
        <xdr:cNvPr id="8" name="直接连接符 7"/>
        <xdr:cNvCxnSpPr/>
      </xdr:nvCxnSpPr>
      <xdr:spPr>
        <a:xfrm flipV="1">
          <a:off x="571500" y="4297680"/>
          <a:ext cx="6969125" cy="7620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514350</xdr:colOff>
      <xdr:row>32</xdr:row>
      <xdr:rowOff>66675</xdr:rowOff>
    </xdr:from>
    <xdr:to>
      <xdr:col>10</xdr:col>
      <xdr:colOff>247650</xdr:colOff>
      <xdr:row>32</xdr:row>
      <xdr:rowOff>76200</xdr:rowOff>
    </xdr:to>
    <xdr:cxnSp>
      <xdr:nvCxnSpPr>
        <xdr:cNvPr id="9" name="直接连接符 8"/>
        <xdr:cNvCxnSpPr/>
      </xdr:nvCxnSpPr>
      <xdr:spPr>
        <a:xfrm>
          <a:off x="514350" y="5459730"/>
          <a:ext cx="6950075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0.0684005719604028</cdr:x>
      <cdr:y>0.306327650445652</cdr:y>
    </cdr:from>
    <cdr:to>
      <cdr:x>0.979140571960403</cdr:x>
      <cdr:y>0.306327650445652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513351" y="881167"/>
          <a:ext cx="6835163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0.0492919993231237</cdr:x>
      <cdr:y>0.2307224476971</cdr:y>
    </cdr:from>
    <cdr:to>
      <cdr:x>0.961371999323124</cdr:x>
      <cdr:y>0.2373424476971</cdr:y>
    </cdr:to>
    <cdr:sp>
      <cdr:nvSpPr>
        <cdr:cNvPr id="3" name="直接连接符 2"/>
        <cdr:cNvSpPr/>
      </cdr:nvSpPr>
      <cdr:spPr xmlns:a="http://schemas.openxmlformats.org/drawingml/2006/main">
        <a:xfrm xmlns:a="http://schemas.openxmlformats.org/drawingml/2006/main">
          <a:off x="369940" y="663685"/>
          <a:ext cx="6845220" cy="1904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宋体"/>
        <a:ea typeface="宋体"/>
        <a:cs typeface="宋体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view="pageBreakPreview" zoomScale="145" zoomScaleNormal="121" zoomScaleSheetLayoutView="145" topLeftCell="A4" workbookViewId="0">
      <selection activeCell="D28" sqref="D28"/>
    </sheetView>
  </sheetViews>
  <sheetFormatPr defaultColWidth="9" defaultRowHeight="14.25"/>
  <cols>
    <col min="1" max="1" width="7.85833333333333" customWidth="1"/>
    <col min="2" max="2" width="10.2083333333333" customWidth="1"/>
    <col min="3" max="3" width="9.20833333333333" customWidth="1"/>
    <col min="4" max="4" width="7.85833333333333" customWidth="1"/>
    <col min="5" max="5" width="7.64166666666667" customWidth="1"/>
    <col min="6" max="6" width="7.85833333333333" customWidth="1"/>
    <col min="7" max="7" width="10.7083333333333" customWidth="1"/>
    <col min="8" max="8" width="7.5" customWidth="1"/>
    <col min="9" max="9" width="7.85833333333333" customWidth="1"/>
    <col min="10" max="256" width="9" customWidth="1"/>
  </cols>
  <sheetData>
    <row r="1" ht="40.5" spans="1:1">
      <c r="A1" s="5" t="s">
        <v>0</v>
      </c>
    </row>
    <row r="2" ht="45" customHeight="1" spans="1:9">
      <c r="A2" s="2" t="s">
        <v>1</v>
      </c>
      <c r="B2" s="6"/>
      <c r="C2" s="6"/>
      <c r="D2" s="6"/>
      <c r="E2" s="6"/>
      <c r="F2" s="6"/>
      <c r="G2" s="6"/>
      <c r="H2" s="6"/>
      <c r="I2" s="6"/>
    </row>
    <row r="3" customHeight="1" spans="1:9">
      <c r="A3" s="7"/>
      <c r="B3" s="8"/>
      <c r="C3" s="8"/>
      <c r="D3" s="8"/>
      <c r="E3" s="8"/>
      <c r="F3" s="9"/>
      <c r="G3" s="10"/>
      <c r="H3" s="10"/>
      <c r="I3" s="8"/>
    </row>
    <row r="4" ht="24" customHeight="1" spans="1:9">
      <c r="A4" s="11" t="s">
        <v>2</v>
      </c>
      <c r="B4" s="11"/>
      <c r="C4" s="11"/>
      <c r="D4" s="11"/>
      <c r="E4" s="11"/>
      <c r="F4" s="11"/>
      <c r="G4" s="11"/>
      <c r="H4" s="11"/>
      <c r="I4" s="12"/>
    </row>
    <row r="5" ht="24" customHeight="1" spans="1:9">
      <c r="A5" s="12" t="s">
        <v>3</v>
      </c>
      <c r="B5" s="12"/>
      <c r="C5" s="12"/>
      <c r="D5" s="12"/>
      <c r="E5" s="12"/>
      <c r="F5" s="12"/>
      <c r="G5" s="12"/>
      <c r="H5" s="12"/>
      <c r="I5" s="12"/>
    </row>
    <row r="6" ht="24" customHeight="1" spans="1:9">
      <c r="A6" s="12" t="s">
        <v>4</v>
      </c>
      <c r="B6" s="12"/>
      <c r="C6" s="12"/>
      <c r="D6" s="12"/>
      <c r="E6" s="12"/>
      <c r="F6" s="12"/>
      <c r="G6" s="12"/>
      <c r="H6" s="12"/>
      <c r="I6" s="12"/>
    </row>
    <row r="7" ht="32.25" customHeight="1" spans="1:9">
      <c r="A7" s="13" t="s">
        <v>5</v>
      </c>
      <c r="B7" s="13"/>
      <c r="C7" s="13"/>
      <c r="D7" s="13" t="s">
        <v>6</v>
      </c>
      <c r="E7" s="13"/>
      <c r="F7" s="13"/>
      <c r="G7" s="13"/>
      <c r="H7" s="12"/>
      <c r="I7" s="12"/>
    </row>
    <row r="8" ht="23.25" customHeight="1" spans="1:9">
      <c r="A8" s="14" t="s">
        <v>7</v>
      </c>
      <c r="B8" s="15" t="s">
        <v>8</v>
      </c>
      <c r="C8" s="15" t="s">
        <v>9</v>
      </c>
      <c r="D8" s="15"/>
      <c r="E8" s="15"/>
      <c r="F8" s="15"/>
      <c r="G8" s="15"/>
      <c r="H8" s="16"/>
      <c r="I8" s="55" t="s">
        <v>10</v>
      </c>
    </row>
    <row r="9" ht="22" customHeight="1" spans="1:9">
      <c r="A9" s="17"/>
      <c r="B9" s="18" t="s">
        <v>11</v>
      </c>
      <c r="C9" s="19" t="s">
        <v>12</v>
      </c>
      <c r="D9" s="19" t="s">
        <v>13</v>
      </c>
      <c r="E9" s="19" t="s">
        <v>14</v>
      </c>
      <c r="F9" s="19" t="s">
        <v>15</v>
      </c>
      <c r="G9" s="19" t="s">
        <v>16</v>
      </c>
      <c r="H9" s="20"/>
      <c r="I9" s="56"/>
    </row>
    <row r="10" ht="22" customHeight="1" spans="1:9">
      <c r="A10" s="21">
        <v>1</v>
      </c>
      <c r="B10" s="22" t="s">
        <v>17</v>
      </c>
      <c r="C10" s="23">
        <v>1.69</v>
      </c>
      <c r="D10" s="23">
        <v>1.9</v>
      </c>
      <c r="E10" s="23">
        <v>1.9</v>
      </c>
      <c r="F10" s="23">
        <v>1.58</v>
      </c>
      <c r="G10" s="23">
        <v>1.7</v>
      </c>
      <c r="H10" s="24">
        <f t="shared" ref="H10:H16" si="0">SUM(C10:G10)/5</f>
        <v>1.754</v>
      </c>
      <c r="I10" s="57">
        <f t="shared" ref="I10:I21" si="1">MAX(C10:G10)-MIN(C10:G10)</f>
        <v>0.32</v>
      </c>
    </row>
    <row r="11" ht="22" customHeight="1" spans="1:9">
      <c r="A11" s="21">
        <v>2</v>
      </c>
      <c r="B11" s="22" t="s">
        <v>18</v>
      </c>
      <c r="C11" s="23">
        <v>1.6</v>
      </c>
      <c r="D11" s="23">
        <v>1.5</v>
      </c>
      <c r="E11" s="23">
        <v>1.4</v>
      </c>
      <c r="F11" s="23">
        <v>1.5</v>
      </c>
      <c r="G11" s="23">
        <v>1.8</v>
      </c>
      <c r="H11" s="24">
        <f t="shared" si="0"/>
        <v>1.56</v>
      </c>
      <c r="I11" s="57">
        <f t="shared" si="1"/>
        <v>0.4</v>
      </c>
    </row>
    <row r="12" ht="22" customHeight="1" spans="1:9">
      <c r="A12" s="21">
        <v>3</v>
      </c>
      <c r="B12" s="22" t="s">
        <v>19</v>
      </c>
      <c r="C12" s="23">
        <v>1.69</v>
      </c>
      <c r="D12" s="23">
        <v>1.9</v>
      </c>
      <c r="E12" s="23">
        <v>1.9</v>
      </c>
      <c r="F12" s="23">
        <v>1.58</v>
      </c>
      <c r="G12" s="23">
        <v>1.7</v>
      </c>
      <c r="H12" s="24">
        <f t="shared" si="0"/>
        <v>1.754</v>
      </c>
      <c r="I12" s="57">
        <f t="shared" si="1"/>
        <v>0.32</v>
      </c>
    </row>
    <row r="13" ht="22" customHeight="1" spans="1:9">
      <c r="A13" s="21">
        <v>4</v>
      </c>
      <c r="B13" s="22" t="s">
        <v>20</v>
      </c>
      <c r="C13" s="23">
        <v>1.6</v>
      </c>
      <c r="D13" s="23">
        <v>1.5</v>
      </c>
      <c r="E13" s="23">
        <v>1.4</v>
      </c>
      <c r="F13" s="23">
        <v>1.5</v>
      </c>
      <c r="G13" s="23">
        <v>1.8</v>
      </c>
      <c r="H13" s="24">
        <f t="shared" si="0"/>
        <v>1.56</v>
      </c>
      <c r="I13" s="57">
        <f t="shared" si="1"/>
        <v>0.4</v>
      </c>
    </row>
    <row r="14" ht="22" customHeight="1" spans="1:9">
      <c r="A14" s="25">
        <v>5</v>
      </c>
      <c r="B14" s="22" t="s">
        <v>21</v>
      </c>
      <c r="C14" s="23">
        <v>1.69</v>
      </c>
      <c r="D14" s="23">
        <v>1.9</v>
      </c>
      <c r="E14" s="23">
        <v>1.6</v>
      </c>
      <c r="F14" s="23">
        <v>1.58</v>
      </c>
      <c r="G14" s="23">
        <v>1.7</v>
      </c>
      <c r="H14" s="24">
        <f t="shared" si="0"/>
        <v>1.694</v>
      </c>
      <c r="I14" s="57">
        <f t="shared" si="1"/>
        <v>0.32</v>
      </c>
    </row>
    <row r="15" ht="22" customHeight="1" spans="1:9">
      <c r="A15" s="25">
        <v>6</v>
      </c>
      <c r="B15" s="22" t="s">
        <v>22</v>
      </c>
      <c r="C15" s="23">
        <v>1.69</v>
      </c>
      <c r="D15" s="23">
        <v>1.9</v>
      </c>
      <c r="E15" s="23">
        <v>1.9</v>
      </c>
      <c r="F15" s="23">
        <v>1.58</v>
      </c>
      <c r="G15" s="23">
        <v>1.7</v>
      </c>
      <c r="H15" s="24">
        <f t="shared" si="0"/>
        <v>1.754</v>
      </c>
      <c r="I15" s="57">
        <f t="shared" si="1"/>
        <v>0.32</v>
      </c>
    </row>
    <row r="16" ht="22" customHeight="1" spans="1:9">
      <c r="A16" s="25">
        <v>7</v>
      </c>
      <c r="B16" s="22" t="s">
        <v>23</v>
      </c>
      <c r="C16" s="23">
        <v>1.4</v>
      </c>
      <c r="D16" s="23">
        <v>1.9</v>
      </c>
      <c r="E16" s="23">
        <v>1.9</v>
      </c>
      <c r="F16" s="23">
        <v>1.58</v>
      </c>
      <c r="G16" s="23">
        <v>1.7</v>
      </c>
      <c r="H16" s="24">
        <f t="shared" si="0"/>
        <v>1.696</v>
      </c>
      <c r="I16" s="57">
        <f t="shared" si="1"/>
        <v>0.5</v>
      </c>
    </row>
    <row r="17" ht="22" customHeight="1" spans="1:9">
      <c r="A17" s="25">
        <v>8</v>
      </c>
      <c r="B17" s="22" t="s">
        <v>24</v>
      </c>
      <c r="C17" s="23">
        <v>1.5</v>
      </c>
      <c r="D17" s="23">
        <v>1.9</v>
      </c>
      <c r="E17" s="23">
        <v>1.5</v>
      </c>
      <c r="F17" s="23">
        <v>1.58</v>
      </c>
      <c r="G17" s="23">
        <v>1.5</v>
      </c>
      <c r="H17" s="24">
        <f t="shared" ref="H17:H21" si="2">SUM(C17:G17)/5</f>
        <v>1.596</v>
      </c>
      <c r="I17" s="57">
        <f t="shared" si="1"/>
        <v>0.4</v>
      </c>
    </row>
    <row r="18" ht="22" customHeight="1" spans="1:9">
      <c r="A18" s="25">
        <v>9</v>
      </c>
      <c r="B18" s="22" t="s">
        <v>25</v>
      </c>
      <c r="C18" s="23">
        <v>1.4</v>
      </c>
      <c r="D18" s="23">
        <v>1.9</v>
      </c>
      <c r="E18" s="23">
        <v>1.9</v>
      </c>
      <c r="F18" s="23">
        <v>1.58</v>
      </c>
      <c r="G18" s="23">
        <v>1.7</v>
      </c>
      <c r="H18" s="24">
        <f t="shared" si="2"/>
        <v>1.696</v>
      </c>
      <c r="I18" s="57">
        <f t="shared" si="1"/>
        <v>0.5</v>
      </c>
    </row>
    <row r="19" ht="22" customHeight="1" spans="1:9">
      <c r="A19" s="25">
        <v>10</v>
      </c>
      <c r="B19" s="22" t="s">
        <v>26</v>
      </c>
      <c r="C19" s="23">
        <v>1.4</v>
      </c>
      <c r="D19" s="23">
        <v>1.5</v>
      </c>
      <c r="E19" s="23">
        <v>1.4</v>
      </c>
      <c r="F19" s="23">
        <v>1.5</v>
      </c>
      <c r="G19" s="23">
        <v>1.4</v>
      </c>
      <c r="H19" s="24">
        <f t="shared" si="2"/>
        <v>1.44</v>
      </c>
      <c r="I19" s="57">
        <f t="shared" si="1"/>
        <v>0.1</v>
      </c>
    </row>
    <row r="20" ht="22" customHeight="1" spans="1:9">
      <c r="A20" s="25">
        <v>11</v>
      </c>
      <c r="B20" s="22" t="s">
        <v>27</v>
      </c>
      <c r="C20" s="23">
        <v>1.69</v>
      </c>
      <c r="D20" s="23">
        <v>1.9</v>
      </c>
      <c r="E20" s="23">
        <v>1.9</v>
      </c>
      <c r="F20" s="23">
        <v>1.58</v>
      </c>
      <c r="G20" s="23">
        <v>1.7</v>
      </c>
      <c r="H20" s="24">
        <f t="shared" si="2"/>
        <v>1.754</v>
      </c>
      <c r="I20" s="57">
        <f t="shared" si="1"/>
        <v>0.32</v>
      </c>
    </row>
    <row r="21" ht="22" customHeight="1" spans="1:9">
      <c r="A21" s="25">
        <v>12</v>
      </c>
      <c r="B21" s="22" t="s">
        <v>28</v>
      </c>
      <c r="C21" s="23">
        <v>1.6</v>
      </c>
      <c r="D21" s="23">
        <v>1.5</v>
      </c>
      <c r="E21" s="23">
        <v>1.4</v>
      </c>
      <c r="F21" s="23">
        <v>1.5</v>
      </c>
      <c r="G21" s="23">
        <v>1.8</v>
      </c>
      <c r="H21" s="24">
        <f t="shared" si="2"/>
        <v>1.56</v>
      </c>
      <c r="I21" s="57">
        <f t="shared" si="1"/>
        <v>0.4</v>
      </c>
    </row>
    <row r="22" ht="22" customHeight="1" spans="1:9">
      <c r="A22" s="25"/>
      <c r="B22" s="26"/>
      <c r="C22" s="25"/>
      <c r="D22" s="25"/>
      <c r="E22" s="25"/>
      <c r="F22" s="25"/>
      <c r="G22" s="25"/>
      <c r="H22" s="27"/>
      <c r="I22" s="58"/>
    </row>
    <row r="23" ht="22" customHeight="1" spans="1:9">
      <c r="A23" s="25"/>
      <c r="B23" s="26"/>
      <c r="C23" s="25"/>
      <c r="D23" s="25"/>
      <c r="E23" s="25"/>
      <c r="F23" s="25"/>
      <c r="G23" s="25"/>
      <c r="H23" s="27"/>
      <c r="I23" s="58"/>
    </row>
    <row r="24" ht="22" customHeight="1" spans="1:9">
      <c r="A24" s="25"/>
      <c r="B24" s="26"/>
      <c r="C24" s="25"/>
      <c r="D24" s="25"/>
      <c r="E24" s="25"/>
      <c r="F24" s="25"/>
      <c r="G24" s="25"/>
      <c r="H24" s="27"/>
      <c r="I24" s="59"/>
    </row>
    <row r="25" ht="22" customHeight="1" spans="1:9">
      <c r="A25" s="28"/>
      <c r="B25" s="29">
        <f>AVERAGE(H10:H21)</f>
        <v>1.6515</v>
      </c>
      <c r="F25" s="30"/>
      <c r="G25" s="31">
        <f>AVERAGE(I10:I21)</f>
        <v>0.358333333333333</v>
      </c>
      <c r="H25" s="32"/>
      <c r="I25" s="60"/>
    </row>
    <row r="26" ht="29.25" customHeight="1" spans="1:9">
      <c r="A26" s="33" t="s">
        <v>29</v>
      </c>
      <c r="B26" s="34"/>
      <c r="C26" s="35" t="s">
        <v>30</v>
      </c>
      <c r="D26" s="36">
        <v>0.577</v>
      </c>
      <c r="E26" s="35" t="s">
        <v>31</v>
      </c>
      <c r="F26" s="36">
        <v>2.114</v>
      </c>
      <c r="G26" s="35" t="s">
        <v>32</v>
      </c>
      <c r="H26" s="36">
        <v>0</v>
      </c>
      <c r="I26" s="61"/>
    </row>
    <row r="27" ht="37.5" customHeight="1" spans="1:3">
      <c r="A27" s="37"/>
      <c r="B27" s="38" t="s">
        <v>33</v>
      </c>
      <c r="C27" s="39"/>
    </row>
    <row r="28" ht="23.25" customHeight="1" spans="1:5">
      <c r="A28" s="40" t="s">
        <v>34</v>
      </c>
      <c r="B28" s="41" t="s">
        <v>35</v>
      </c>
      <c r="C28" s="42"/>
      <c r="D28" s="43">
        <f>SUM(B25)</f>
        <v>1.6515</v>
      </c>
      <c r="E28" s="44"/>
    </row>
    <row r="29" ht="36.75" customHeight="1" spans="1:9">
      <c r="A29" s="40" t="s">
        <v>36</v>
      </c>
      <c r="B29" s="41" t="s">
        <v>37</v>
      </c>
      <c r="C29" s="42"/>
      <c r="D29" s="43">
        <f>SUM(D28+D26*G25)</f>
        <v>1.85825833333333</v>
      </c>
      <c r="E29" s="44"/>
      <c r="F29" s="45"/>
      <c r="G29" s="45"/>
      <c r="H29" s="46"/>
      <c r="I29" s="46"/>
    </row>
    <row r="30" ht="27" customHeight="1" spans="1:8">
      <c r="A30" s="40" t="s">
        <v>38</v>
      </c>
      <c r="B30" s="41" t="s">
        <v>39</v>
      </c>
      <c r="D30" s="43">
        <f>SUM(B25-D26*G25)</f>
        <v>1.44474166666667</v>
      </c>
      <c r="E30" s="44"/>
      <c r="F30" s="47"/>
      <c r="G30" s="47"/>
      <c r="H30" s="47"/>
    </row>
    <row r="31" ht="39.75" customHeight="1" spans="1:4">
      <c r="A31" s="48" t="s">
        <v>10</v>
      </c>
      <c r="B31" s="49" t="s">
        <v>33</v>
      </c>
      <c r="D31" s="50"/>
    </row>
    <row r="32" ht="25.5" customHeight="1" spans="1:5">
      <c r="A32" s="51" t="s">
        <v>40</v>
      </c>
      <c r="B32" s="41" t="s">
        <v>41</v>
      </c>
      <c r="D32" s="50">
        <f>SUM(G25)</f>
        <v>0.358333333333333</v>
      </c>
      <c r="E32" s="44"/>
    </row>
    <row r="33" ht="30.75" customHeight="1" spans="1:9">
      <c r="A33" s="40" t="s">
        <v>36</v>
      </c>
      <c r="B33" s="41" t="s">
        <v>37</v>
      </c>
      <c r="D33" s="50">
        <f>SUM(F26*G25)</f>
        <v>0.757516666666667</v>
      </c>
      <c r="E33" s="44"/>
      <c r="F33" s="52"/>
      <c r="H33" s="46"/>
      <c r="I33" s="46"/>
    </row>
    <row r="34" ht="29.25" customHeight="1" spans="1:9">
      <c r="A34" s="40" t="s">
        <v>38</v>
      </c>
      <c r="B34" s="41" t="s">
        <v>39</v>
      </c>
      <c r="D34" s="50">
        <f>SUM(H25*G25)</f>
        <v>0</v>
      </c>
      <c r="E34" s="44"/>
      <c r="H34" s="46"/>
      <c r="I34" s="46"/>
    </row>
    <row r="35" ht="48" customHeight="1" spans="1:9">
      <c r="A35" s="53" t="s">
        <v>42</v>
      </c>
      <c r="B35" s="54"/>
      <c r="C35" s="54"/>
      <c r="D35" s="54"/>
      <c r="E35" s="54"/>
      <c r="F35" s="54"/>
      <c r="G35" s="54"/>
      <c r="H35" s="54"/>
      <c r="I35" s="54"/>
    </row>
    <row r="36" ht="46.5" customHeight="1" spans="1:9">
      <c r="A36" s="53" t="s">
        <v>43</v>
      </c>
      <c r="B36" s="53"/>
      <c r="C36" s="53"/>
      <c r="D36" s="53"/>
      <c r="E36" s="53"/>
      <c r="F36" s="53"/>
      <c r="G36" s="53"/>
      <c r="H36" s="53"/>
      <c r="I36" s="53"/>
    </row>
    <row r="37" ht="49.5" customHeight="1" spans="2:9">
      <c r="B37" s="11" t="s">
        <v>44</v>
      </c>
      <c r="C37" s="10"/>
      <c r="D37" s="10"/>
      <c r="E37" s="10"/>
      <c r="F37" s="10"/>
      <c r="G37" s="10"/>
      <c r="H37" s="10"/>
      <c r="I37" s="10"/>
    </row>
  </sheetData>
  <autoFilter ref="A4:I21">
    <extLst/>
  </autoFilter>
  <mergeCells count="18">
    <mergeCell ref="A2:I2"/>
    <mergeCell ref="G3:H3"/>
    <mergeCell ref="A4:H4"/>
    <mergeCell ref="A5:I5"/>
    <mergeCell ref="A6:I6"/>
    <mergeCell ref="D7:G7"/>
    <mergeCell ref="C8:G8"/>
    <mergeCell ref="A26:B26"/>
    <mergeCell ref="B27:C27"/>
    <mergeCell ref="H29:I29"/>
    <mergeCell ref="H33:I33"/>
    <mergeCell ref="H34:I34"/>
    <mergeCell ref="A35:I35"/>
    <mergeCell ref="A36:I36"/>
    <mergeCell ref="B37:I37"/>
    <mergeCell ref="A8:A9"/>
    <mergeCell ref="H8:H9"/>
    <mergeCell ref="I8:I9"/>
  </mergeCells>
  <pageMargins left="0.904166666666667" right="0.747916666666667" top="0.984027777777778" bottom="0.707638888888889" header="0.511805555555556" footer="0.511805555555556"/>
  <pageSetup paperSize="9" pageOrder="overThenDown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topLeftCell="A13" workbookViewId="0">
      <selection activeCell="K33" sqref="K33"/>
    </sheetView>
  </sheetViews>
  <sheetFormatPr defaultColWidth="9" defaultRowHeight="14.25"/>
  <cols>
    <col min="10" max="10" width="13.7083333333333" customWidth="1"/>
    <col min="11" max="11" width="9" customWidth="1"/>
    <col min="12" max="12" width="14.1416666666667" customWidth="1"/>
  </cols>
  <sheetData>
    <row r="1" spans="1:11">
      <c r="A1" s="2" t="s">
        <v>45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9" customHeight="1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hidden="1"/>
    <row r="4" ht="18.75" spans="12:12">
      <c r="L4" s="4" t="s">
        <v>46</v>
      </c>
    </row>
    <row r="5" ht="18.75" spans="12:12">
      <c r="L5" s="4" t="s">
        <v>47</v>
      </c>
    </row>
    <row r="6" ht="18.75" spans="12:12">
      <c r="L6" s="4" t="s">
        <v>48</v>
      </c>
    </row>
    <row r="11" ht="18.75" spans="12:12">
      <c r="L11" s="4"/>
    </row>
    <row r="13" ht="18.75" spans="12:12">
      <c r="L13" s="4"/>
    </row>
    <row r="16" ht="24" customHeight="1"/>
    <row r="17" ht="9" customHeight="1"/>
    <row r="18" hidden="1"/>
    <row r="19" ht="1" customHeight="1"/>
    <row r="20" ht="14.15" customHeight="1"/>
    <row r="21" ht="18.75" spans="12:12">
      <c r="L21" s="4" t="s">
        <v>49</v>
      </c>
    </row>
    <row r="25" ht="18.75" spans="12:12">
      <c r="L25" s="4" t="s">
        <v>50</v>
      </c>
    </row>
    <row r="26" ht="6" customHeight="1"/>
    <row r="29" ht="12" customHeight="1"/>
    <row r="30" hidden="1"/>
    <row r="32" ht="18.75" spans="12:12">
      <c r="L32" s="4" t="s">
        <v>51</v>
      </c>
    </row>
  </sheetData>
  <mergeCells count="1">
    <mergeCell ref="A1:K2"/>
  </mergeCells>
  <pageMargins left="0.75" right="0.75" top="1" bottom="1" header="0.511805555555556" footer="0.511805555555556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2"/>
  <sheetViews>
    <sheetView workbookViewId="0">
      <selection activeCell="B2" sqref="B2:I2"/>
    </sheetView>
  </sheetViews>
  <sheetFormatPr defaultColWidth="9" defaultRowHeight="14.25" outlineLevelRow="1"/>
  <cols>
    <col min="9" max="9" width="11.7083333333333" customWidth="1"/>
  </cols>
  <sheetData>
    <row r="2" ht="32.15" customHeight="1" spans="2:9">
      <c r="B2" s="1"/>
      <c r="C2" s="1"/>
      <c r="D2" s="1"/>
      <c r="E2" s="1"/>
      <c r="F2" s="1"/>
      <c r="G2" s="1"/>
      <c r="H2" s="1"/>
      <c r="I2" s="1"/>
    </row>
  </sheetData>
  <mergeCells count="1">
    <mergeCell ref="B2:I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1A</vt:lpstr>
      <vt:lpstr>控制图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revision>0</cp:revision>
  <dcterms:created xsi:type="dcterms:W3CDTF">1996-12-17T01:32:00Z</dcterms:created>
  <cp:lastPrinted>2019-07-09T07:34:00Z</cp:lastPrinted>
  <dcterms:modified xsi:type="dcterms:W3CDTF">2020-03-27T01:02:34Z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