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<sst xmlns="http://schemas.openxmlformats.org/spreadsheetml/2006/main" count="59" uniqueCount="53">
  <si>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</si>
  <si>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SF-3000录井仪立压测量单元压力校验过程监视统计记录表</t>
  </si>
  <si>
    <r>
      <rPr>
        <sz val="12"/>
        <rFont val="宋体"/>
        <charset val="134"/>
      </rPr>
      <t xml:space="preserve">   测量过程名称：</t>
    </r>
    <r>
      <rPr>
        <sz val="12"/>
        <rFont val="宋体"/>
        <charset val="134"/>
      </rPr>
      <t>SF-3000</t>
    </r>
    <r>
      <rPr>
        <sz val="12"/>
        <rFont val="宋体"/>
        <charset val="134"/>
      </rPr>
      <t>录井仪立压测量单元压力校验</t>
    </r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</si>
  <si>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测量值：</t>
    </r>
    <r>
      <rPr>
        <sz val="12"/>
        <rFont val="Times New Roman"/>
        <charset val="134"/>
      </rPr>
      <t xml:space="preserve">40MPa     </t>
    </r>
    <r>
      <rPr>
        <sz val="12"/>
        <rFont val="宋体"/>
        <charset val="134"/>
      </rPr>
      <t>允许偏差：±</t>
    </r>
    <r>
      <rPr>
        <sz val="12"/>
        <rFont val="Times New Roman"/>
        <charset val="134"/>
      </rPr>
      <t>0.8MPa</t>
    </r>
  </si>
  <si>
    <r>
      <rPr>
        <sz val="12"/>
        <rFont val="宋体"/>
        <charset val="134"/>
      </rPr>
      <t xml:space="preserve">测量仪器： 压力校验仪 </t>
    </r>
    <r>
      <rPr>
        <sz val="12"/>
        <rFont val="宋体"/>
        <charset val="134"/>
      </rPr>
      <t xml:space="preserve">     规格型号：</t>
    </r>
    <r>
      <rPr>
        <sz val="12"/>
        <rFont val="宋体"/>
        <charset val="134"/>
      </rPr>
      <t>ZHT-5600</t>
    </r>
    <r>
      <rPr>
        <sz val="12"/>
        <rFont val="宋体"/>
        <charset val="134"/>
      </rPr>
      <t xml:space="preserve">   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</si>
  <si>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</si>
  <si>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核查标准：压力校验仪 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</si>
  <si>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</si>
  <si>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</si>
  <si>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</si>
  <si>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</si>
  <si>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</si>
  <si>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</si>
  <si>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</si>
  <si>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</si>
  <si>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</si>
  <si>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</si>
  <si>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2020.8.1</t>
  </si>
  <si>
    <t>2020.8.15</t>
  </si>
  <si>
    <t>2020.8.28</t>
  </si>
  <si>
    <t>2020.9.7</t>
  </si>
  <si>
    <t>2020.9.14</t>
  </si>
  <si>
    <t>2020.9.25</t>
  </si>
  <si>
    <t>2020.10.13</t>
  </si>
  <si>
    <t>2020.10.21</t>
  </si>
  <si>
    <t>2020.10.29</t>
  </si>
  <si>
    <t>2020.11.6</t>
  </si>
  <si>
    <t>2020.11.16</t>
  </si>
  <si>
    <t>2020.11.25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</si>
  <si>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</si>
  <si>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</si>
  <si>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</si>
  <si>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</si>
  <si>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</si>
  <si>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</si>
  <si>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</si>
  <si>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</si>
  <si>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</si>
  <si>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</si>
  <si>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</si>
  <si>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</si>
  <si>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</si>
  <si>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</si>
  <si>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宋体"/>
        <charset val="134"/>
      </rPr>
      <t xml:space="preserve">    均值、极差控制图状态正常，</t>
    </r>
    <r>
      <rPr>
        <sz val="12"/>
        <rFont val="宋体"/>
        <charset val="134"/>
      </rPr>
      <t>SF-3000</t>
    </r>
    <r>
      <rPr>
        <sz val="12"/>
        <rFont val="宋体"/>
        <charset val="134"/>
      </rPr>
      <t>录井仪立压测量单元压力校验测量过程中未出现非正常变异，能满足生产工艺要求。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</si>
  <si>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姜亚辉</t>
    </r>
    <r>
      <rPr>
        <sz val="12"/>
        <rFont val="Times New Roman"/>
        <charset val="134"/>
      </rPr>
      <t xml:space="preserve">                                  2020.11.25</t>
    </r>
  </si>
  <si>
    <t>附录E SF-3000录井仪立压测量单元压力校验测量过程监视统计控制图</t>
  </si>
  <si>
    <t>UCL=40.23</t>
  </si>
  <si>
    <t>CL=39.99</t>
  </si>
  <si>
    <t>LCL=39.75</t>
  </si>
  <si>
    <t>LCL=3.09</t>
  </si>
  <si>
    <r>
      <rPr>
        <sz val="14"/>
        <rFont val="宋体"/>
        <charset val="134"/>
      </rPr>
      <t>UCL=</t>
    </r>
    <r>
      <rPr>
        <sz val="14"/>
        <rFont val="宋体"/>
        <charset val="134"/>
      </rPr>
      <t>0.88</t>
    </r>
  </si>
  <si>
    <r>
      <rPr>
        <sz val="14"/>
        <rFont val="宋体"/>
        <charset val="134"/>
      </rPr>
      <t>CL=</t>
    </r>
    <r>
      <rPr>
        <sz val="14"/>
        <rFont val="宋体"/>
        <charset val="134"/>
      </rPr>
      <t>0.42</t>
    </r>
  </si>
  <si>
    <t>LCL=0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</si>
</sst>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0.0_ "/>
    <numFmt numFmtId="179" formatCode="0.00_ "/>
    <numFmt numFmtId="180" formatCode="0.0000_ "/>
  </numFmts>
  <fonts count="33"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177" fontId="7" fillId="0" borderId="3" xfId="0" applyNumberFormat="1" applyFont="1" applyBorder="1" applyAlignment="1">
      <alignment horizontal="center" vertical="center" wrapText="1"/>
    </xf>
    <xf numFmtId="0" fontId="0" fillId="0" borderId="7" xfId="0" applyFont="1" applyBorder="1" applyAlignment="1"/>
    <xf numFmtId="179" fontId="0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79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176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9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073953991045"/>
          <c:y val="0.210011998500188"/>
          <c:w val="0.903937276382652"/>
          <c:h val="0.63531721034870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40</c:v>
                </c:pt>
                <c:pt idx="1">
                  <c:v>39.96</c:v>
                </c:pt>
                <c:pt idx="2">
                  <c:v>40.1</c:v>
                </c:pt>
                <c:pt idx="3">
                  <c:v>39.92</c:v>
                </c:pt>
                <c:pt idx="4">
                  <c:v>40</c:v>
                </c:pt>
                <c:pt idx="5">
                  <c:v>39.98</c:v>
                </c:pt>
                <c:pt idx="6">
                  <c:v>40</c:v>
                </c:pt>
                <c:pt idx="7">
                  <c:v>39.96</c:v>
                </c:pt>
                <c:pt idx="8">
                  <c:v>40.04</c:v>
                </c:pt>
                <c:pt idx="9">
                  <c:v>40</c:v>
                </c:pt>
                <c:pt idx="10">
                  <c:v>39.92</c:v>
                </c:pt>
                <c:pt idx="1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5457664"/>
        <c:axId val="55459200"/>
      </c:lineChart>
      <c:catAx>
        <c:axId val="5545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5459200"/>
        <c:crosses val="autoZero"/>
        <c:auto val="1"/>
        <c:lblAlgn val="ctr"/>
        <c:lblOffset val="100"/>
        <c:noMultiLvlLbl val="0"/>
      </c:catAx>
      <c:valAx>
        <c:axId val="5545920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5457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91047402858427"/>
          <c:y val="0.213437591134442"/>
          <c:w val="0.912019240838139"/>
          <c:h val="0.63618802857976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0.400000000000006</c:v>
                </c:pt>
                <c:pt idx="1">
                  <c:v>0.5</c:v>
                </c:pt>
                <c:pt idx="2">
                  <c:v>0.399999999999999</c:v>
                </c:pt>
                <c:pt idx="3">
                  <c:v>0.300000000000004</c:v>
                </c:pt>
                <c:pt idx="4">
                  <c:v>0.400000000000006</c:v>
                </c:pt>
                <c:pt idx="5">
                  <c:v>0.5</c:v>
                </c:pt>
                <c:pt idx="6">
                  <c:v>0.5</c:v>
                </c:pt>
                <c:pt idx="7">
                  <c:v>0.400000000000006</c:v>
                </c:pt>
                <c:pt idx="8">
                  <c:v>0.5</c:v>
                </c:pt>
                <c:pt idx="9">
                  <c:v>0.400000000000006</c:v>
                </c:pt>
                <c:pt idx="10">
                  <c:v>0.300000000000004</c:v>
                </c:pt>
                <c:pt idx="11">
                  <c:v>0.400000000000006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2087040"/>
        <c:axId val="112612096"/>
      </c:lineChart>
      <c:catAx>
        <c:axId val="112087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612096"/>
        <c:crosses val="autoZero"/>
        <c:auto val="1"/>
        <c:lblAlgn val="ctr"/>
        <c:lblOffset val="100"/>
        <c:noMultiLvlLbl val="0"/>
      </c:catAx>
      <c:valAx>
        <c:axId val="112612096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087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05200" y="692467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76080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591050" y="2145665"/>
              <a:ext cx="2381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0</xdr:rowOff>
        </xdr:from>
        <xdr:to>
          <xdr:col>1</xdr:col>
          <xdr:colOff>104775</xdr:colOff>
          <xdr:row>24</xdr:row>
          <xdr:rowOff>9525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877050"/>
              <a:ext cx="276225" cy="2882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2</xdr:col>
          <xdr:colOff>390525</xdr:colOff>
          <xdr:row>28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33525" y="789686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104775</xdr:rowOff>
        </xdr:from>
        <xdr:to>
          <xdr:col>3</xdr:col>
          <xdr:colOff>28575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76375" y="826833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3</xdr:col>
          <xdr:colOff>28575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76375" y="867791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28575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47800" y="9598025"/>
              <a:ext cx="390525" cy="2692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1</xdr:col>
          <xdr:colOff>57150</xdr:colOff>
          <xdr:row>27</xdr:row>
          <xdr:rowOff>180975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708265"/>
              <a:ext cx="152400" cy="3409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66675</xdr:rowOff>
        </xdr:from>
        <xdr:to>
          <xdr:col>2</xdr:col>
          <xdr:colOff>561975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57325" y="990536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571500</xdr:colOff>
      <xdr:row>36</xdr:row>
      <xdr:rowOff>112395</xdr:rowOff>
    </xdr:from>
    <xdr:to>
      <xdr:col>1</xdr:col>
      <xdr:colOff>631190</xdr:colOff>
      <xdr:row>37</xdr:row>
      <xdr:rowOff>59690</xdr:rowOff>
    </xdr:to>
    <xdr:pic>
      <xdr:nvPicPr>
        <xdr:cNvPr id="2" name="图片 4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4409" b="4357"/>
        <a:stretch>
          <a:fillRect/>
        </a:stretch>
      </xdr:blipFill>
      <xdr:spPr>
        <a:xfrm>
          <a:off x="571500" y="11236960"/>
          <a:ext cx="688340" cy="278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142875</xdr:rowOff>
    </xdr:from>
    <xdr:to>
      <xdr:col>11</xdr:col>
      <xdr:colOff>9525</xdr:colOff>
      <xdr:row>23</xdr:row>
      <xdr:rowOff>57150</xdr:rowOff>
    </xdr:to>
    <xdr:graphicFrame>
      <xdr:nvGraphicFramePr>
        <xdr:cNvPr id="12" name="图表 11"/>
        <xdr:cNvGraphicFramePr/>
      </xdr:nvGraphicFramePr>
      <xdr:xfrm>
        <a:off x="0" y="400050"/>
        <a:ext cx="7448550" cy="2682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57150</xdr:rowOff>
    </xdr:from>
    <xdr:to>
      <xdr:col>10</xdr:col>
      <xdr:colOff>104775</xdr:colOff>
      <xdr:row>4</xdr:row>
      <xdr:rowOff>58738</xdr:rowOff>
    </xdr:to>
    <xdr:cxnSp>
      <xdr:nvCxnSpPr>
        <xdr:cNvPr id="18" name="直接连接符 17"/>
        <xdr:cNvCxnSpPr/>
      </xdr:nvCxnSpPr>
      <xdr:spPr>
        <a:xfrm>
          <a:off x="685800" y="857250"/>
          <a:ext cx="646747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9</xdr:row>
      <xdr:rowOff>38100</xdr:rowOff>
    </xdr:from>
    <xdr:to>
      <xdr:col>10</xdr:col>
      <xdr:colOff>76200</xdr:colOff>
      <xdr:row>9</xdr:row>
      <xdr:rowOff>39688</xdr:rowOff>
    </xdr:to>
    <xdr:cxnSp>
      <xdr:nvCxnSpPr>
        <xdr:cNvPr id="19" name="直接连接符 18"/>
        <xdr:cNvCxnSpPr/>
      </xdr:nvCxnSpPr>
      <xdr:spPr>
        <a:xfrm>
          <a:off x="657225" y="1704975"/>
          <a:ext cx="646747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18</xdr:row>
      <xdr:rowOff>9525</xdr:rowOff>
    </xdr:from>
    <xdr:to>
      <xdr:col>10</xdr:col>
      <xdr:colOff>19050</xdr:colOff>
      <xdr:row>18</xdr:row>
      <xdr:rowOff>11113</xdr:rowOff>
    </xdr:to>
    <xdr:cxnSp>
      <xdr:nvCxnSpPr>
        <xdr:cNvPr id="20" name="直接连接符 19"/>
        <xdr:cNvCxnSpPr/>
      </xdr:nvCxnSpPr>
      <xdr:spPr>
        <a:xfrm>
          <a:off x="600075" y="2712720"/>
          <a:ext cx="646747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23</xdr:row>
      <xdr:rowOff>66676</xdr:rowOff>
    </xdr:from>
    <xdr:to>
      <xdr:col>11</xdr:col>
      <xdr:colOff>9524</xdr:colOff>
      <xdr:row>35</xdr:row>
      <xdr:rowOff>85726</xdr:rowOff>
    </xdr:to>
    <xdr:graphicFrame>
      <xdr:nvGraphicFramePr>
        <xdr:cNvPr id="22" name="图表 21"/>
        <xdr:cNvGraphicFramePr/>
      </xdr:nvGraphicFramePr>
      <xdr:xfrm>
        <a:off x="46990" y="3091815"/>
        <a:ext cx="7400925" cy="2343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666750</xdr:colOff>
      <xdr:row>25</xdr:row>
      <xdr:rowOff>114300</xdr:rowOff>
    </xdr:from>
    <xdr:to>
      <xdr:col>10</xdr:col>
      <xdr:colOff>85725</xdr:colOff>
      <xdr:row>25</xdr:row>
      <xdr:rowOff>115888</xdr:rowOff>
    </xdr:to>
    <xdr:cxnSp>
      <xdr:nvCxnSpPr>
        <xdr:cNvPr id="25" name="直接连接符 24"/>
        <xdr:cNvCxnSpPr/>
      </xdr:nvCxnSpPr>
      <xdr:spPr>
        <a:xfrm>
          <a:off x="666750" y="3501390"/>
          <a:ext cx="646747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619125</xdr:colOff>
      <xdr:row>29</xdr:row>
      <xdr:rowOff>85725</xdr:rowOff>
    </xdr:from>
    <xdr:to>
      <xdr:col>10</xdr:col>
      <xdr:colOff>38100</xdr:colOff>
      <xdr:row>29</xdr:row>
      <xdr:rowOff>87313</xdr:rowOff>
    </xdr:to>
    <xdr:cxnSp>
      <xdr:nvCxnSpPr>
        <xdr:cNvPr id="26" name="直接连接符 25"/>
        <xdr:cNvCxnSpPr/>
      </xdr:nvCxnSpPr>
      <xdr:spPr>
        <a:xfrm>
          <a:off x="619125" y="4044315"/>
          <a:ext cx="646747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33</xdr:row>
      <xdr:rowOff>152400</xdr:rowOff>
    </xdr:from>
    <xdr:to>
      <xdr:col>9</xdr:col>
      <xdr:colOff>676275</xdr:colOff>
      <xdr:row>33</xdr:row>
      <xdr:rowOff>153988</xdr:rowOff>
    </xdr:to>
    <xdr:cxnSp>
      <xdr:nvCxnSpPr>
        <xdr:cNvPr id="27" name="直接连接符 26"/>
        <xdr:cNvCxnSpPr/>
      </xdr:nvCxnSpPr>
      <xdr:spPr>
        <a:xfrm>
          <a:off x="571500" y="5082540"/>
          <a:ext cx="6467475" cy="12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31</xdr:row>
      <xdr:rowOff>38100</xdr:rowOff>
    </xdr:from>
    <xdr:to>
      <xdr:col>7</xdr:col>
      <xdr:colOff>240665</xdr:colOff>
      <xdr:row>32</xdr:row>
      <xdr:rowOff>78740</xdr:rowOff>
    </xdr:to>
    <xdr:pic>
      <xdr:nvPicPr>
        <xdr:cNvPr id="2" name="图片 4"/>
        <xdr:cNvPicPr>
          <a:picLocks noChangeAspect="1"/>
        </xdr:cNvPicPr>
      </xdr:nvPicPr>
      <xdr:blipFill>
        <a:blip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4409" b="4357"/>
        <a:stretch>
          <a:fillRect/>
        </a:stretch>
      </xdr:blipFill>
      <xdr:spPr>
        <a:xfrm>
          <a:off x="4352925" y="4491990"/>
          <a:ext cx="688340" cy="278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0.42199</cdr:x>
      <cdr:y>0.025</cdr:y>
    </cdr:from>
    <cdr:to>
      <cdr:x>0.57928</cdr:x>
      <cdr:y>0.17143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143250" y="66675"/>
          <a:ext cx="1171575" cy="390525"/>
        </a:xfrm>
        <a:prstGeom xmlns:a="http://schemas.openxmlformats.org/drawingml/2006/main" prst="rect">
          <a:avLst/>
        </a:prstGeom>
        <a:solidFill>
          <a:schemeClr val="bg1"/>
        </a:solidFill>
        <a:ln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/>
        <a:lstStyle/>
        <a:p>
          <a:r>
            <a:rPr lang="zh-CN" altLang="en-US" sz="1400" b="1">
              <a:solidFill>
                <a:sysClr val="windowText" lastClr="000000"/>
              </a:solidFill>
            </a:rPr>
            <a:t>均值控制图</a:t>
          </a:r>
          <a:endParaRPr lang="zh-CN" sz="1400" b="1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0.41699</cdr:x>
      <cdr:y>0.04861</cdr:y>
    </cdr:from>
    <cdr:to>
      <cdr:x>0.57915</cdr:x>
      <cdr:y>0.17014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086101" y="133350"/>
          <a:ext cx="1200150" cy="333375"/>
        </a:xfrm>
        <a:prstGeom xmlns:a="http://schemas.openxmlformats.org/drawingml/2006/main" prst="rect">
          <a:avLst/>
        </a:prstGeom>
        <a:solidFill>
          <a:schemeClr val="bg1"/>
        </a:solidFill>
        <a:ln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/>
        <a:lstStyle/>
        <a:p>
          <a:r>
            <a:rPr lang="zh-CN" altLang="en-US" sz="1400" b="1">
              <a:solidFill>
                <a:sysClr val="windowText" lastClr="000000"/>
              </a:solidFill>
            </a:rPr>
            <a:t>极差控制图</a:t>
          </a:r>
          <a:endParaRPr lang="zh-CN" sz="14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topLeftCell="A16" workbookViewId="0">
      <selection activeCell="G32" sqref="G32"/>
    </sheetView>
  </sheetViews>
  <sheetFormatPr defaultColWidth="9" defaultRowHeight="14.25"/>
  <cols>
    <col min="1" max="1" width="8.25" style="11" customWidth="1"/>
    <col min="2" max="2" width="10.25" style="11" customWidth="1"/>
    <col min="3" max="6" width="7.875" style="11" customWidth="1"/>
    <col min="7" max="7" width="7.5" style="11" customWidth="1"/>
    <col min="8" max="9" width="7.875" style="11" customWidth="1"/>
    <col min="10" max="16384" width="9" style="11"/>
  </cols>
  <sheetData>
    <row r="1" ht="20.25" spans="1:1">
      <c r="A1" s="12" t="s">
        <v>0</v>
      </c>
    </row>
    <row r="2" ht="30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ht="27" customHeight="1" spans="1:9">
      <c r="A3" s="15" t="s">
        <v>2</v>
      </c>
      <c r="B3" s="16"/>
      <c r="C3" s="16"/>
      <c r="D3" s="16"/>
      <c r="E3" s="16"/>
      <c r="F3" s="17"/>
      <c r="G3" s="18"/>
      <c r="H3" s="18"/>
      <c r="I3" s="18"/>
    </row>
    <row r="4" ht="30.95" customHeight="1" spans="1:9">
      <c r="A4" s="19" t="s">
        <v>3</v>
      </c>
      <c r="B4" s="20"/>
      <c r="C4" s="20"/>
      <c r="D4" s="20"/>
      <c r="E4" s="20"/>
      <c r="F4" s="20"/>
      <c r="G4" s="20"/>
      <c r="H4" s="20"/>
      <c r="I4" s="20"/>
    </row>
    <row r="5" ht="27" customHeight="1" spans="1:9">
      <c r="A5" s="19" t="s">
        <v>4</v>
      </c>
      <c r="B5" s="20"/>
      <c r="C5" s="20"/>
      <c r="D5" s="20"/>
      <c r="E5" s="20"/>
      <c r="F5" s="20"/>
      <c r="G5" s="20"/>
      <c r="H5" s="20"/>
      <c r="I5" s="20"/>
    </row>
    <row r="6" ht="27" customHeight="1" spans="1:9">
      <c r="A6" s="21" t="s">
        <v>5</v>
      </c>
      <c r="B6" s="22"/>
      <c r="C6" s="22"/>
      <c r="D6" s="23" t="s">
        <v>6</v>
      </c>
      <c r="E6" s="24"/>
      <c r="F6" s="24"/>
      <c r="G6" s="24"/>
      <c r="H6" s="18"/>
      <c r="I6" s="18"/>
    </row>
    <row r="7" ht="24" customHeight="1" spans="1:9">
      <c r="A7" s="25" t="s">
        <v>7</v>
      </c>
      <c r="B7" s="26" t="s">
        <v>8</v>
      </c>
      <c r="C7" s="27" t="s">
        <v>9</v>
      </c>
      <c r="D7" s="26"/>
      <c r="E7" s="26"/>
      <c r="F7" s="26"/>
      <c r="G7" s="26"/>
      <c r="H7" s="28"/>
      <c r="I7" s="76" t="s">
        <v>10</v>
      </c>
    </row>
    <row r="8" ht="21.95" customHeight="1" spans="1:9">
      <c r="A8" s="29"/>
      <c r="B8" s="30" t="s">
        <v>11</v>
      </c>
      <c r="C8" s="31" t="s">
        <v>12</v>
      </c>
      <c r="D8" s="31" t="s">
        <v>13</v>
      </c>
      <c r="E8" s="31" t="s">
        <v>14</v>
      </c>
      <c r="F8" s="31" t="s">
        <v>15</v>
      </c>
      <c r="G8" s="31" t="s">
        <v>16</v>
      </c>
      <c r="H8" s="32"/>
      <c r="I8" s="77"/>
    </row>
    <row r="9" s="9" customFormat="1" ht="24" customHeight="1" spans="1:9">
      <c r="A9" s="33">
        <v>1</v>
      </c>
      <c r="B9" s="34" t="s">
        <v>17</v>
      </c>
      <c r="C9" s="35">
        <v>40.1</v>
      </c>
      <c r="D9" s="35">
        <v>40</v>
      </c>
      <c r="E9" s="35">
        <v>39.8</v>
      </c>
      <c r="F9" s="35">
        <v>40.2</v>
      </c>
      <c r="G9" s="35">
        <v>39.9</v>
      </c>
      <c r="H9" s="36">
        <f>SUM(C9:G9)/5</f>
        <v>40</v>
      </c>
      <c r="I9" s="39">
        <f>MAX(C9:G9)-MIN(C9:G9)</f>
        <v>0.400000000000006</v>
      </c>
    </row>
    <row r="10" s="9" customFormat="1" ht="24" customHeight="1" spans="1:9">
      <c r="A10" s="33">
        <v>2</v>
      </c>
      <c r="B10" s="34" t="s">
        <v>18</v>
      </c>
      <c r="C10" s="35">
        <v>40.2</v>
      </c>
      <c r="D10" s="35">
        <v>40</v>
      </c>
      <c r="E10" s="35">
        <v>39.7</v>
      </c>
      <c r="F10" s="35">
        <v>40</v>
      </c>
      <c r="G10" s="35">
        <v>39.9</v>
      </c>
      <c r="H10" s="36">
        <f t="shared" ref="H10:H18" si="0">SUM(C10:G10)/5</f>
        <v>39.96</v>
      </c>
      <c r="I10" s="39">
        <f t="shared" ref="I10:I18" si="1">MAX(C10:G10)-MIN(C10:G10)</f>
        <v>0.5</v>
      </c>
    </row>
    <row r="11" s="9" customFormat="1" ht="21.95" customHeight="1" spans="1:9">
      <c r="A11" s="33">
        <v>3</v>
      </c>
      <c r="B11" s="34" t="s">
        <v>19</v>
      </c>
      <c r="C11" s="35">
        <v>40.1</v>
      </c>
      <c r="D11" s="35">
        <v>39.9</v>
      </c>
      <c r="E11" s="35">
        <v>40</v>
      </c>
      <c r="F11" s="35">
        <v>40.2</v>
      </c>
      <c r="G11" s="35">
        <v>40.3</v>
      </c>
      <c r="H11" s="36">
        <f t="shared" si="0"/>
        <v>40.1</v>
      </c>
      <c r="I11" s="39">
        <f t="shared" si="1"/>
        <v>0.399999999999999</v>
      </c>
    </row>
    <row r="12" s="9" customFormat="1" ht="21.95" customHeight="1" spans="1:9">
      <c r="A12" s="33">
        <v>4</v>
      </c>
      <c r="B12" s="34" t="s">
        <v>20</v>
      </c>
      <c r="C12" s="35">
        <v>39.8</v>
      </c>
      <c r="D12" s="35">
        <v>40</v>
      </c>
      <c r="E12" s="35">
        <v>39.8</v>
      </c>
      <c r="F12" s="35">
        <v>40.1</v>
      </c>
      <c r="G12" s="35">
        <v>39.9</v>
      </c>
      <c r="H12" s="36">
        <f t="shared" si="0"/>
        <v>39.92</v>
      </c>
      <c r="I12" s="39">
        <f t="shared" si="1"/>
        <v>0.300000000000004</v>
      </c>
    </row>
    <row r="13" s="9" customFormat="1" ht="21.95" customHeight="1" spans="1:9">
      <c r="A13" s="37">
        <v>5</v>
      </c>
      <c r="B13" s="34" t="s">
        <v>21</v>
      </c>
      <c r="C13" s="35">
        <v>40.1</v>
      </c>
      <c r="D13" s="35">
        <v>40</v>
      </c>
      <c r="E13" s="35">
        <v>39.8</v>
      </c>
      <c r="F13" s="35">
        <v>40.2</v>
      </c>
      <c r="G13" s="35">
        <v>39.9</v>
      </c>
      <c r="H13" s="36">
        <f t="shared" si="0"/>
        <v>40</v>
      </c>
      <c r="I13" s="39">
        <f t="shared" si="1"/>
        <v>0.400000000000006</v>
      </c>
    </row>
    <row r="14" s="9" customFormat="1" ht="21.95" customHeight="1" spans="1:9">
      <c r="A14" s="37">
        <v>6</v>
      </c>
      <c r="B14" s="34" t="s">
        <v>22</v>
      </c>
      <c r="C14" s="35">
        <v>39.9</v>
      </c>
      <c r="D14" s="35">
        <v>40</v>
      </c>
      <c r="E14" s="35">
        <v>39.8</v>
      </c>
      <c r="F14" s="35">
        <v>40.3</v>
      </c>
      <c r="G14" s="35">
        <v>39.9</v>
      </c>
      <c r="H14" s="36">
        <f t="shared" si="0"/>
        <v>39.98</v>
      </c>
      <c r="I14" s="39">
        <f t="shared" si="1"/>
        <v>0.5</v>
      </c>
    </row>
    <row r="15" s="9" customFormat="1" ht="21.95" customHeight="1" spans="1:9">
      <c r="A15" s="37">
        <v>7</v>
      </c>
      <c r="B15" s="34" t="s">
        <v>23</v>
      </c>
      <c r="C15" s="35">
        <v>40</v>
      </c>
      <c r="D15" s="35">
        <v>39.7</v>
      </c>
      <c r="E15" s="35">
        <v>40.2</v>
      </c>
      <c r="F15" s="35">
        <v>40.2</v>
      </c>
      <c r="G15" s="35">
        <v>39.9</v>
      </c>
      <c r="H15" s="36">
        <f t="shared" si="0"/>
        <v>40</v>
      </c>
      <c r="I15" s="39">
        <f t="shared" si="1"/>
        <v>0.5</v>
      </c>
    </row>
    <row r="16" s="9" customFormat="1" ht="21.95" customHeight="1" spans="1:9">
      <c r="A16" s="37">
        <v>8</v>
      </c>
      <c r="B16" s="34" t="s">
        <v>24</v>
      </c>
      <c r="C16" s="35">
        <v>40.1</v>
      </c>
      <c r="D16" s="35">
        <v>39.8</v>
      </c>
      <c r="E16" s="35">
        <v>39.8</v>
      </c>
      <c r="F16" s="35">
        <v>40.2</v>
      </c>
      <c r="G16" s="35">
        <v>39.9</v>
      </c>
      <c r="H16" s="36">
        <f t="shared" si="0"/>
        <v>39.96</v>
      </c>
      <c r="I16" s="39">
        <f t="shared" si="1"/>
        <v>0.400000000000006</v>
      </c>
    </row>
    <row r="17" s="9" customFormat="1" ht="21.95" customHeight="1" spans="1:9">
      <c r="A17" s="37">
        <v>9</v>
      </c>
      <c r="B17" s="34" t="s">
        <v>25</v>
      </c>
      <c r="C17" s="35">
        <v>40.2</v>
      </c>
      <c r="D17" s="35">
        <v>40</v>
      </c>
      <c r="E17" s="35">
        <v>39.8</v>
      </c>
      <c r="F17" s="35">
        <v>40.3</v>
      </c>
      <c r="G17" s="35">
        <v>39.9</v>
      </c>
      <c r="H17" s="36">
        <f t="shared" si="0"/>
        <v>40.04</v>
      </c>
      <c r="I17" s="39">
        <f t="shared" si="1"/>
        <v>0.5</v>
      </c>
    </row>
    <row r="18" s="9" customFormat="1" ht="21.95" customHeight="1" spans="1:9">
      <c r="A18" s="37">
        <v>10</v>
      </c>
      <c r="B18" s="34" t="s">
        <v>26</v>
      </c>
      <c r="C18" s="35">
        <v>40.1</v>
      </c>
      <c r="D18" s="35">
        <v>40</v>
      </c>
      <c r="E18" s="35">
        <v>39.8</v>
      </c>
      <c r="F18" s="35">
        <v>40.2</v>
      </c>
      <c r="G18" s="35">
        <v>39.9</v>
      </c>
      <c r="H18" s="36">
        <f t="shared" si="0"/>
        <v>40</v>
      </c>
      <c r="I18" s="39">
        <f t="shared" si="1"/>
        <v>0.400000000000006</v>
      </c>
    </row>
    <row r="19" s="9" customFormat="1" ht="21.95" customHeight="1" spans="1:9">
      <c r="A19" s="37">
        <v>11</v>
      </c>
      <c r="B19" s="34" t="s">
        <v>27</v>
      </c>
      <c r="C19" s="35">
        <v>39.8</v>
      </c>
      <c r="D19" s="35">
        <v>40</v>
      </c>
      <c r="E19" s="35">
        <v>39.8</v>
      </c>
      <c r="F19" s="35">
        <v>40.1</v>
      </c>
      <c r="G19" s="35">
        <v>39.9</v>
      </c>
      <c r="H19" s="36">
        <f t="shared" ref="H19:H20" si="2">SUM(C19:G19)/5</f>
        <v>39.92</v>
      </c>
      <c r="I19" s="39">
        <f t="shared" ref="I19:I20" si="3">MAX(C19:G19)-MIN(C19:G19)</f>
        <v>0.300000000000004</v>
      </c>
    </row>
    <row r="20" s="9" customFormat="1" ht="21.95" customHeight="1" spans="1:9">
      <c r="A20" s="38">
        <v>12</v>
      </c>
      <c r="B20" s="33" t="s">
        <v>28</v>
      </c>
      <c r="C20" s="35">
        <v>40.1</v>
      </c>
      <c r="D20" s="35">
        <v>40</v>
      </c>
      <c r="E20" s="35">
        <v>39.8</v>
      </c>
      <c r="F20" s="35">
        <v>40.2</v>
      </c>
      <c r="G20" s="35">
        <v>39.9</v>
      </c>
      <c r="H20" s="39">
        <f t="shared" si="2"/>
        <v>40</v>
      </c>
      <c r="I20" s="39">
        <f t="shared" si="3"/>
        <v>0.400000000000006</v>
      </c>
    </row>
    <row r="21" s="9" customFormat="1" ht="21.95" customHeight="1" spans="1:9">
      <c r="A21" s="40"/>
      <c r="B21" s="33"/>
      <c r="C21" s="41"/>
      <c r="D21" s="41"/>
      <c r="E21" s="41"/>
      <c r="F21" s="41"/>
      <c r="G21" s="41"/>
      <c r="H21" s="39"/>
      <c r="I21" s="39"/>
    </row>
    <row r="22" s="9" customFormat="1" ht="21.95" customHeight="1" spans="1:9">
      <c r="A22" s="40"/>
      <c r="B22" s="33"/>
      <c r="C22" s="41"/>
      <c r="D22" s="41"/>
      <c r="E22" s="41"/>
      <c r="F22" s="41"/>
      <c r="G22" s="41"/>
      <c r="H22" s="39"/>
      <c r="I22" s="39"/>
    </row>
    <row r="23" s="9" customFormat="1" ht="21.95" customHeight="1" spans="1:9">
      <c r="A23" s="40"/>
      <c r="B23" s="33"/>
      <c r="C23" s="39"/>
      <c r="D23" s="39"/>
      <c r="E23" s="39"/>
      <c r="F23" s="39"/>
      <c r="G23" s="39"/>
      <c r="H23" s="39"/>
      <c r="I23" s="39"/>
    </row>
    <row r="24" s="9" customFormat="1" ht="21.95" customHeight="1" spans="1:9">
      <c r="A24" s="42"/>
      <c r="B24" s="43">
        <f>AVERAGE(H9:H20)</f>
        <v>39.99</v>
      </c>
      <c r="C24" s="44"/>
      <c r="D24" s="44"/>
      <c r="E24" s="44"/>
      <c r="F24" s="45"/>
      <c r="G24" s="43">
        <f>AVERAGE(I9:I20)</f>
        <v>0.41666666666667</v>
      </c>
      <c r="H24" s="44"/>
      <c r="I24" s="78"/>
    </row>
    <row r="25" s="9" customFormat="1" ht="18" customHeight="1" spans="1:9">
      <c r="A25" s="46" t="s">
        <v>29</v>
      </c>
      <c r="B25" s="47"/>
      <c r="C25" s="48" t="s">
        <v>30</v>
      </c>
      <c r="D25" s="49">
        <v>0.577</v>
      </c>
      <c r="E25" s="48" t="s">
        <v>31</v>
      </c>
      <c r="F25" s="49">
        <v>2.115</v>
      </c>
      <c r="G25" s="48" t="s">
        <v>32</v>
      </c>
      <c r="H25" s="49">
        <v>0</v>
      </c>
      <c r="I25" s="79"/>
    </row>
    <row r="26" s="10" customFormat="1" ht="18" customHeight="1" spans="1:9">
      <c r="A26" s="50"/>
      <c r="B26" s="50"/>
      <c r="C26" s="51"/>
      <c r="D26" s="52"/>
      <c r="E26" s="53"/>
      <c r="F26" s="52"/>
      <c r="G26" s="53"/>
      <c r="H26" s="52"/>
      <c r="I26" s="44"/>
    </row>
    <row r="27" ht="20.1" customHeight="1" spans="1:9">
      <c r="A27" s="54"/>
      <c r="B27" s="55" t="s">
        <v>33</v>
      </c>
      <c r="C27" s="56"/>
      <c r="D27" s="9"/>
      <c r="E27" s="9"/>
      <c r="F27" s="9"/>
      <c r="G27" s="9"/>
      <c r="H27" s="9"/>
      <c r="I27" s="9"/>
    </row>
    <row r="28" ht="23.25" customHeight="1" spans="1:9">
      <c r="A28" s="51" t="s">
        <v>34</v>
      </c>
      <c r="B28" s="57" t="s">
        <v>35</v>
      </c>
      <c r="C28" s="58"/>
      <c r="D28" s="59">
        <f>SUM(B24)</f>
        <v>39.99</v>
      </c>
      <c r="E28" s="60"/>
      <c r="F28" s="9"/>
      <c r="G28" s="9"/>
      <c r="H28" s="9"/>
      <c r="I28" s="9"/>
    </row>
    <row r="29" ht="36.75" customHeight="1" spans="1:9">
      <c r="A29" s="51" t="s">
        <v>36</v>
      </c>
      <c r="B29" s="57" t="s">
        <v>37</v>
      </c>
      <c r="C29" s="58"/>
      <c r="D29" s="61">
        <f>SUM(D28+D25*G24)</f>
        <v>40.2304166666667</v>
      </c>
      <c r="E29" s="60"/>
      <c r="F29" s="62"/>
      <c r="G29" s="62"/>
      <c r="H29" s="63"/>
      <c r="I29" s="63"/>
    </row>
    <row r="30" ht="27" customHeight="1" spans="1:9">
      <c r="A30" s="51" t="s">
        <v>38</v>
      </c>
      <c r="B30" s="57" t="s">
        <v>39</v>
      </c>
      <c r="D30" s="61">
        <f>SUM(B24-D25*G24)</f>
        <v>39.7495833333333</v>
      </c>
      <c r="E30" s="60"/>
      <c r="F30" s="64"/>
      <c r="G30" s="64"/>
      <c r="H30" s="64"/>
      <c r="I30" s="9"/>
    </row>
    <row r="31" ht="20.1" customHeight="1" spans="1:9">
      <c r="A31" s="65" t="s">
        <v>10</v>
      </c>
      <c r="B31" s="2" t="s">
        <v>33</v>
      </c>
      <c r="D31" s="66"/>
      <c r="E31" s="9"/>
      <c r="F31" s="9"/>
      <c r="G31" s="9"/>
      <c r="H31" s="9"/>
      <c r="I31" s="9"/>
    </row>
    <row r="32" ht="20.1" customHeight="1" spans="1:9">
      <c r="A32" s="67" t="s">
        <v>40</v>
      </c>
      <c r="B32" s="68" t="s">
        <v>41</v>
      </c>
      <c r="D32" s="66">
        <f>SUM(G24)</f>
        <v>0.41666666666667</v>
      </c>
      <c r="E32" s="60"/>
      <c r="F32" s="9"/>
      <c r="G32" s="9"/>
      <c r="H32" s="9"/>
      <c r="I32" s="9"/>
    </row>
    <row r="33" ht="27.95" customHeight="1" spans="1:9">
      <c r="A33" s="51" t="s">
        <v>36</v>
      </c>
      <c r="B33" s="57" t="s">
        <v>37</v>
      </c>
      <c r="D33" s="66">
        <f>SUM(F25*G24)</f>
        <v>0.881250000000006</v>
      </c>
      <c r="E33" s="60"/>
      <c r="F33" s="69"/>
      <c r="G33" s="9"/>
      <c r="H33" s="63"/>
      <c r="I33" s="63"/>
    </row>
    <row r="34" ht="29.25" customHeight="1" spans="1:9">
      <c r="A34" s="51" t="s">
        <v>38</v>
      </c>
      <c r="B34" s="57" t="s">
        <v>39</v>
      </c>
      <c r="D34" s="70">
        <f>SUM(H25*G24)</f>
        <v>0</v>
      </c>
      <c r="E34" s="60"/>
      <c r="F34" s="9"/>
      <c r="G34" s="9"/>
      <c r="H34" s="63"/>
      <c r="I34" s="63"/>
    </row>
    <row r="35" ht="30" customHeight="1" spans="1:9">
      <c r="A35" s="71" t="s">
        <v>42</v>
      </c>
      <c r="B35" s="72"/>
      <c r="C35" s="72"/>
      <c r="D35" s="72"/>
      <c r="E35" s="72"/>
      <c r="F35" s="72"/>
      <c r="G35" s="72"/>
      <c r="H35" s="72"/>
      <c r="I35" s="72"/>
    </row>
    <row r="36" ht="42" customHeight="1" spans="1:9">
      <c r="A36" s="73" t="s">
        <v>43</v>
      </c>
      <c r="B36" s="74"/>
      <c r="C36" s="74"/>
      <c r="D36" s="74"/>
      <c r="E36" s="74"/>
      <c r="F36" s="74"/>
      <c r="G36" s="74"/>
      <c r="H36" s="74"/>
      <c r="I36" s="74"/>
    </row>
    <row r="37" ht="26.1" customHeight="1" spans="2:9">
      <c r="B37" s="75" t="s">
        <v>44</v>
      </c>
      <c r="C37" s="75"/>
      <c r="D37" s="75"/>
      <c r="E37" s="75"/>
      <c r="F37" s="75"/>
      <c r="G37" s="75"/>
      <c r="H37" s="75"/>
      <c r="I37" s="75"/>
    </row>
  </sheetData>
  <mergeCells count="16">
    <mergeCell ref="A2:I2"/>
    <mergeCell ref="A3:F3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23</xdr:row>
                <xdr:rowOff>0</xdr:rowOff>
              </from>
              <to>
                <xdr:col>1</xdr:col>
                <xdr:colOff>104775</xdr:colOff>
                <xdr:row>24</xdr:row>
                <xdr:rowOff>9525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28575</xdr:rowOff>
              </from>
              <to>
                <xdr:col>2</xdr:col>
                <xdr:colOff>390525</xdr:colOff>
                <xdr:row>28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28</xdr:row>
                <xdr:rowOff>104775</xdr:rowOff>
              </from>
              <to>
                <xdr:col>3</xdr:col>
                <xdr:colOff>28575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29</xdr:row>
                <xdr:rowOff>47625</xdr:rowOff>
              </from>
              <to>
                <xdr:col>3</xdr:col>
                <xdr:colOff>28575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28575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1</xdr:col>
                <xdr:colOff>57150</xdr:colOff>
                <xdr:row>27</xdr:row>
                <xdr:rowOff>180975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66675</xdr:rowOff>
              </from>
              <to>
                <xdr:col>2</xdr:col>
                <xdr:colOff>561975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7"/>
  <sheetViews>
    <sheetView workbookViewId="0">
      <selection activeCell="H44" sqref="H44"/>
    </sheetView>
  </sheetViews>
  <sheetFormatPr defaultColWidth="9" defaultRowHeight="14.25"/>
  <cols>
    <col min="9" max="9" width="11.5" customWidth="1"/>
    <col min="11" max="11" width="5.125" customWidth="1"/>
    <col min="12" max="12" width="2.125" customWidth="1"/>
    <col min="13" max="13" width="13.625" customWidth="1"/>
  </cols>
  <sheetData>
    <row r="1" ht="20.25" spans="2:9">
      <c r="B1" s="1" t="s">
        <v>45</v>
      </c>
      <c r="C1" s="1"/>
      <c r="D1" s="1"/>
      <c r="E1" s="1"/>
      <c r="F1" s="1"/>
      <c r="G1" s="1"/>
      <c r="H1" s="1"/>
      <c r="I1" s="1"/>
    </row>
    <row r="5" ht="18.75" spans="13:13">
      <c r="M5" s="2" t="s">
        <v>46</v>
      </c>
    </row>
    <row r="6" ht="3" customHeight="1" spans="13:13">
      <c r="M6" s="3"/>
    </row>
    <row r="7" ht="9" customHeight="1" spans="13:13">
      <c r="M7" s="3"/>
    </row>
    <row r="8" ht="18.75" spans="13:13">
      <c r="M8" s="3"/>
    </row>
    <row r="9" ht="18.75" spans="13:13">
      <c r="M9" s="3" t="s">
        <v>47</v>
      </c>
    </row>
    <row r="10" ht="18.75" spans="13:13">
      <c r="M10" s="3"/>
    </row>
    <row r="11" ht="5.1" customHeight="1" spans="13:13">
      <c r="M11" s="3"/>
    </row>
    <row r="12" ht="18.75" spans="13:13">
      <c r="M12" s="2" t="s">
        <v>48</v>
      </c>
    </row>
    <row r="13" ht="6" customHeight="1" spans="13:13">
      <c r="M13" s="3"/>
    </row>
    <row r="14" ht="18.75" spans="13:13">
      <c r="M14" s="4"/>
    </row>
    <row r="15" ht="18.75" hidden="1" spans="13:13">
      <c r="M15" s="3"/>
    </row>
    <row r="16" ht="5.1" hidden="1" customHeight="1" spans="13:13">
      <c r="M16" s="3"/>
    </row>
    <row r="17" ht="18.75" hidden="1" spans="13:13">
      <c r="M17" s="2" t="s">
        <v>49</v>
      </c>
    </row>
    <row r="20" ht="9" customHeight="1"/>
    <row r="21" ht="9" hidden="1" customHeight="1"/>
    <row r="22" ht="18.75" hidden="1" customHeight="1"/>
    <row r="23" ht="2.1" customHeight="1"/>
    <row r="26" ht="9.75" customHeight="1"/>
    <row r="27" ht="20.25" customHeight="1" spans="13:13">
      <c r="M27" s="3" t="s">
        <v>50</v>
      </c>
    </row>
    <row r="28" ht="15" customHeight="1" spans="13:13">
      <c r="M28" s="3"/>
    </row>
    <row r="29" ht="9" hidden="1" customHeight="1" spans="13:13">
      <c r="M29" s="3"/>
    </row>
    <row r="30" ht="24.75" customHeight="1" spans="13:13">
      <c r="M30" s="2" t="s">
        <v>51</v>
      </c>
    </row>
    <row r="31" customHeight="1" spans="13:13">
      <c r="M31" s="3"/>
    </row>
    <row r="32" ht="18.75" spans="13:13">
      <c r="M32" s="5"/>
    </row>
    <row r="33" ht="18.75" spans="13:13">
      <c r="M33" s="6" t="s">
        <v>52</v>
      </c>
    </row>
    <row r="35" ht="18.75" spans="13:13">
      <c r="M35" s="7"/>
    </row>
    <row r="37" ht="18.75" spans="13:13">
      <c r="M37" s="8"/>
    </row>
  </sheetData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德福</cp:lastModifiedBy>
  <dcterms:created xsi:type="dcterms:W3CDTF">1996-12-17T01:32:00Z</dcterms:created>
  <cp:lastPrinted>2020-11-28T13:09:00Z</cp:lastPrinted>
  <dcterms:modified xsi:type="dcterms:W3CDTF">2020-12-01T15:12:25Z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