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330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<sst xmlns="http://schemas.openxmlformats.org/spreadsheetml/2006/main" count="59" uniqueCount="53">
  <si>
    <t>附录D</t>
  </si>
  <si>
    <t>DN125金属软管气密试验测量过程监视统计记录表</t>
  </si>
  <si>
    <t xml:space="preserve">测量过程名称：DN125金属软管气密试验 </t>
  </si>
  <si>
    <r>
      <rPr>
        <sz val="12"/>
        <rFont val="宋体"/>
        <charset val="134"/>
      </rPr>
      <t>被测参数：压力值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测量范围：1.6-1.84</t>
    </r>
    <r>
      <rPr>
        <sz val="12"/>
        <rFont val="Times New Roman"/>
        <charset val="134"/>
      </rPr>
      <t xml:space="preserve">MPa     </t>
    </r>
    <r>
      <rPr>
        <sz val="12"/>
        <rFont val="宋体"/>
        <charset val="134"/>
      </rPr>
      <t>允差范围：＜±</t>
    </r>
    <r>
      <rPr>
        <sz val="12"/>
        <rFont val="Times New Roman"/>
        <charset val="134"/>
      </rPr>
      <t>10%</t>
    </r>
  </si>
  <si>
    <t xml:space="preserve">测量仪器：压力表       测量范围：（0～2.5）MPa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</si>
  <si>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</si>
  <si>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 xml:space="preserve">    核查标准：数字压力表 0～2.5MPa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</si>
  <si>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</si>
  <si>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</si>
  <si>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</si>
  <si>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</si>
  <si>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</si>
  <si>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</si>
  <si>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</si>
  <si>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</si>
  <si>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</si>
  <si>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</si>
  <si>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2020.5.25</t>
  </si>
  <si>
    <t>2020.5.31</t>
  </si>
  <si>
    <t>2020.6.14</t>
  </si>
  <si>
    <t>2020.6.26</t>
  </si>
  <si>
    <t>2020.7.13</t>
  </si>
  <si>
    <t>2020.7.22</t>
  </si>
  <si>
    <t>2020.8.17</t>
  </si>
  <si>
    <t>2020.8.28</t>
  </si>
  <si>
    <t>2020.9.17</t>
  </si>
  <si>
    <t>2020.9.26</t>
  </si>
  <si>
    <t>2020.10.12</t>
  </si>
  <si>
    <t>2020.10.23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</si>
  <si>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</si>
  <si>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</si>
  <si>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</si>
  <si>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</si>
  <si>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</si>
  <si>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</si>
  <si>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</si>
  <si>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</si>
  <si>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</si>
  <si>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</si>
  <si>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</si>
  <si>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</si>
  <si>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</si>
  <si>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</si>
  <si>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均值、极差控制图状态正常，DN125金属软管气密试验测量过程中未出现非正常变异，能满足生产工艺要求。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</si>
  <si>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核查人员：祝红芳</t>
    </r>
    <r>
      <rPr>
        <sz val="12"/>
        <rFont val="Times New Roman"/>
        <charset val="134"/>
      </rPr>
      <t xml:space="preserve">                            2020.10.23</t>
    </r>
  </si>
  <si>
    <t>附录E DN125金属软管气密试验测量过程控制图</t>
  </si>
  <si>
    <t>UCL=1.65</t>
  </si>
  <si>
    <t>CL=1.63</t>
  </si>
  <si>
    <t>LCL=1.61</t>
  </si>
  <si>
    <t>LCL=3.09</t>
  </si>
  <si>
    <t>UCL=0.08</t>
  </si>
  <si>
    <t>CL=0.04</t>
  </si>
  <si>
    <t>LCL=0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</si>
</sst>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  <numFmt numFmtId="177" formatCode="0.00_ "/>
    <numFmt numFmtId="178" formatCode="0.00_);[Red]\(0.00\)"/>
  </numFmts>
  <fonts count="34"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5" borderId="15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28" borderId="1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1" fillId="0" borderId="0" xfId="0" applyFont="1"/>
    <xf numFmtId="0" fontId="0" fillId="0" borderId="0" xfId="0" applyFont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/>
    <xf numFmtId="0" fontId="0" fillId="0" borderId="0" xfId="0" applyFont="1"/>
    <xf numFmtId="0" fontId="0" fillId="0" borderId="0" xfId="0" applyBorder="1"/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Font="1" applyBorder="1" applyAlignment="1"/>
    <xf numFmtId="177" fontId="0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10" fillId="0" borderId="0" xfId="0" applyFont="1"/>
    <xf numFmtId="177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178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>
        <c:rich>
          <a:bodyPr/>
          <a:lstStyle/>
          <a:p>
            <a:pPr>
              <a:defRPr/>
            </a:pPr>
          </a:p>
        </c:rich>
      </c:tx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'1A'!$H$9:$H$20</c:f>
              <c:numCache>
                <c:formatCode>0.00_);[Red]\(0.00\)</c:formatCode>
                <c:ptCount val="12"/>
                <c:pt idx="0">
                  <c:v>1.62</c:v>
                </c:pt>
                <c:pt idx="1">
                  <c:v>1.632</c:v>
                </c:pt>
                <c:pt idx="2">
                  <c:v>1.624</c:v>
                </c:pt>
                <c:pt idx="3">
                  <c:v>1.634</c:v>
                </c:pt>
                <c:pt idx="4">
                  <c:v>1.64</c:v>
                </c:pt>
                <c:pt idx="5">
                  <c:v>1.626</c:v>
                </c:pt>
                <c:pt idx="6">
                  <c:v>1.624</c:v>
                </c:pt>
                <c:pt idx="7">
                  <c:v>1.632</c:v>
                </c:pt>
                <c:pt idx="8">
                  <c:v>1.638</c:v>
                </c:pt>
                <c:pt idx="9">
                  <c:v>1.626</c:v>
                </c:pt>
                <c:pt idx="10">
                  <c:v>1.62</c:v>
                </c:pt>
                <c:pt idx="11">
                  <c:v>1.628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8795235"/>
        <c:axId val="674171762"/>
      </c:lineChart>
      <c:catAx>
        <c:axId val="7387952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74171762"/>
        <c:crosses val="autoZero"/>
        <c:auto val="1"/>
        <c:lblAlgn val="ctr"/>
        <c:lblOffset val="100"/>
        <c:noMultiLvlLbl val="0"/>
      </c:catAx>
      <c:valAx>
        <c:axId val="67417176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8795235"/>
        <c:crosses val="autoZero"/>
        <c:crossBetween val="between"/>
        <c:majorUnit val="0.01"/>
        <c:minorUnit val="0.0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 b="1">
                <a:solidFill>
                  <a:sysClr val="windowText" lastClr="000000"/>
                </a:solidFill>
              </a:rPr>
              <a:t>极差控制图</a:t>
            </a:r>
            <a:endParaRPr lang="en-US" alt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'1A'!$I$9:$I$20</c:f>
              <c:numCache>
                <c:formatCode>0.00_);[Red]\(0.00\)</c:formatCode>
                <c:ptCount val="12"/>
                <c:pt idx="0">
                  <c:v>0.0499999999999998</c:v>
                </c:pt>
                <c:pt idx="1">
                  <c:v>0.0299999999999998</c:v>
                </c:pt>
                <c:pt idx="2">
                  <c:v>0.0499999999999998</c:v>
                </c:pt>
                <c:pt idx="3">
                  <c:v>0.0599999999999998</c:v>
                </c:pt>
                <c:pt idx="4">
                  <c:v>0.0299999999999998</c:v>
                </c:pt>
                <c:pt idx="5">
                  <c:v>0.0399999999999998</c:v>
                </c:pt>
                <c:pt idx="6">
                  <c:v>0.0399999999999998</c:v>
                </c:pt>
                <c:pt idx="7">
                  <c:v>0.0299999999999998</c:v>
                </c:pt>
                <c:pt idx="8">
                  <c:v>0.02</c:v>
                </c:pt>
                <c:pt idx="9">
                  <c:v>0.0499999999999998</c:v>
                </c:pt>
                <c:pt idx="10">
                  <c:v>0.0299999999999998</c:v>
                </c:pt>
                <c:pt idx="11">
                  <c:v>0.0499999999999998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46247519"/>
        <c:axId val="380723391"/>
      </c:lineChart>
      <c:catAx>
        <c:axId val="64624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80723391"/>
        <c:crosses val="autoZero"/>
        <c:auto val="1"/>
        <c:lblAlgn val="ctr"/>
        <c:lblOffset val="100"/>
        <c:noMultiLvlLbl val="0"/>
      </c:catAx>
      <c:valAx>
        <c:axId val="380723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6247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23</xdr:row>
      <xdr:rowOff>47625</xdr:rowOff>
    </xdr:from>
    <xdr:to>
      <xdr:col>5</xdr:col>
      <xdr:colOff>561975</xdr:colOff>
      <xdr:row>23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52825" y="693420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32</xdr:row>
      <xdr:rowOff>31750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85900" y="9285605"/>
          <a:ext cx="314325" cy="2393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</xdr:colOff>
          <xdr:row>6</xdr:row>
          <xdr:rowOff>99060</xdr:rowOff>
        </xdr:from>
        <xdr:to>
          <xdr:col>7</xdr:col>
          <xdr:colOff>533400</xdr:colOff>
          <xdr:row>7</xdr:row>
          <xdr:rowOff>121920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23460" y="2168525"/>
              <a:ext cx="281940" cy="3276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548005</xdr:colOff>
          <xdr:row>23</xdr:row>
          <xdr:rowOff>0</xdr:rowOff>
        </xdr:from>
        <xdr:to>
          <xdr:col>1</xdr:col>
          <xdr:colOff>121920</xdr:colOff>
          <xdr:row>24</xdr:row>
          <xdr:rowOff>15240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548005" y="6886575"/>
              <a:ext cx="202565" cy="2940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144145</xdr:colOff>
          <xdr:row>27</xdr:row>
          <xdr:rowOff>30480</xdr:rowOff>
        </xdr:from>
        <xdr:to>
          <xdr:col>2</xdr:col>
          <xdr:colOff>464185</xdr:colOff>
          <xdr:row>28</xdr:row>
          <xdr:rowOff>45720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553845" y="7908290"/>
              <a:ext cx="320040" cy="3105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121920</xdr:rowOff>
        </xdr:from>
        <xdr:to>
          <xdr:col>3</xdr:col>
          <xdr:colOff>30480</xdr:colOff>
          <xdr:row>29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485900" y="8295005"/>
              <a:ext cx="554355" cy="3448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53340</xdr:rowOff>
        </xdr:from>
        <xdr:to>
          <xdr:col>3</xdr:col>
          <xdr:colOff>30480</xdr:colOff>
          <xdr:row>30</xdr:row>
          <xdr:rowOff>7620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485900" y="8693150"/>
              <a:ext cx="554355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32</xdr:row>
          <xdr:rowOff>136525</xdr:rowOff>
        </xdr:from>
        <xdr:to>
          <xdr:col>3</xdr:col>
          <xdr:colOff>0</xdr:colOff>
          <xdr:row>33</xdr:row>
          <xdr:rowOff>38100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455420" y="9629775"/>
              <a:ext cx="554355" cy="2565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640080</xdr:colOff>
          <xdr:row>26</xdr:row>
          <xdr:rowOff>114300</xdr:rowOff>
        </xdr:from>
        <xdr:to>
          <xdr:col>1</xdr:col>
          <xdr:colOff>0</xdr:colOff>
          <xdr:row>27</xdr:row>
          <xdr:rowOff>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628650" y="7736840"/>
              <a:ext cx="0" cy="1409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33</xdr:row>
          <xdr:rowOff>76200</xdr:rowOff>
        </xdr:from>
        <xdr:to>
          <xdr:col>3</xdr:col>
          <xdr:colOff>0</xdr:colOff>
          <xdr:row>34</xdr:row>
          <xdr:rowOff>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463040" y="9924415"/>
              <a:ext cx="54673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492760</xdr:colOff>
      <xdr:row>23</xdr:row>
      <xdr:rowOff>111125</xdr:rowOff>
    </xdr:from>
    <xdr:to>
      <xdr:col>11</xdr:col>
      <xdr:colOff>119380</xdr:colOff>
      <xdr:row>23</xdr:row>
      <xdr:rowOff>111125</xdr:rowOff>
    </xdr:to>
    <xdr:cxnSp>
      <xdr:nvCxnSpPr>
        <xdr:cNvPr id="12" name="直接连接符 11"/>
        <xdr:cNvCxnSpPr/>
      </xdr:nvCxnSpPr>
      <xdr:spPr>
        <a:xfrm>
          <a:off x="492760" y="4063365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502285</xdr:colOff>
      <xdr:row>20</xdr:row>
      <xdr:rowOff>135890</xdr:rowOff>
    </xdr:from>
    <xdr:to>
      <xdr:col>11</xdr:col>
      <xdr:colOff>128905</xdr:colOff>
      <xdr:row>20</xdr:row>
      <xdr:rowOff>135890</xdr:rowOff>
    </xdr:to>
    <xdr:cxnSp>
      <xdr:nvCxnSpPr>
        <xdr:cNvPr id="13" name="直接连接符 12"/>
        <xdr:cNvCxnSpPr/>
      </xdr:nvCxnSpPr>
      <xdr:spPr>
        <a:xfrm>
          <a:off x="502285" y="345313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481330</xdr:colOff>
      <xdr:row>31</xdr:row>
      <xdr:rowOff>50165</xdr:rowOff>
    </xdr:from>
    <xdr:to>
      <xdr:col>11</xdr:col>
      <xdr:colOff>107950</xdr:colOff>
      <xdr:row>31</xdr:row>
      <xdr:rowOff>50165</xdr:rowOff>
    </xdr:to>
    <xdr:cxnSp>
      <xdr:nvCxnSpPr>
        <xdr:cNvPr id="15" name="直接连接符 14"/>
        <xdr:cNvCxnSpPr/>
      </xdr:nvCxnSpPr>
      <xdr:spPr>
        <a:xfrm>
          <a:off x="481330" y="4843145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1</xdr:row>
      <xdr:rowOff>0</xdr:rowOff>
    </xdr:from>
    <xdr:to>
      <xdr:col>11</xdr:col>
      <xdr:colOff>167640</xdr:colOff>
      <xdr:row>18</xdr:row>
      <xdr:rowOff>361950</xdr:rowOff>
    </xdr:to>
    <xdr:graphicFrame>
      <xdr:nvGraphicFramePr>
        <xdr:cNvPr id="3" name="图表 2"/>
        <xdr:cNvGraphicFramePr/>
      </xdr:nvGraphicFramePr>
      <xdr:xfrm>
        <a:off x="635" y="381000"/>
        <a:ext cx="7967980" cy="27000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441960</xdr:colOff>
      <xdr:row>18</xdr:row>
      <xdr:rowOff>53340</xdr:rowOff>
    </xdr:from>
    <xdr:to>
      <xdr:col>11</xdr:col>
      <xdr:colOff>32385</xdr:colOff>
      <xdr:row>18</xdr:row>
      <xdr:rowOff>53340</xdr:rowOff>
    </xdr:to>
    <xdr:cxnSp>
      <xdr:nvCxnSpPr>
        <xdr:cNvPr id="6" name="直接连接符 5"/>
        <xdr:cNvCxnSpPr/>
      </xdr:nvCxnSpPr>
      <xdr:spPr>
        <a:xfrm>
          <a:off x="441960" y="2772410"/>
          <a:ext cx="73914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365760</xdr:colOff>
      <xdr:row>9</xdr:row>
      <xdr:rowOff>99060</xdr:rowOff>
    </xdr:from>
    <xdr:to>
      <xdr:col>10</xdr:col>
      <xdr:colOff>708660</xdr:colOff>
      <xdr:row>9</xdr:row>
      <xdr:rowOff>99060</xdr:rowOff>
    </xdr:to>
    <xdr:cxnSp>
      <xdr:nvCxnSpPr>
        <xdr:cNvPr id="8" name="直接连接符 7"/>
        <xdr:cNvCxnSpPr/>
      </xdr:nvCxnSpPr>
      <xdr:spPr>
        <a:xfrm>
          <a:off x="365760" y="1807210"/>
          <a:ext cx="73914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3</xdr:row>
      <xdr:rowOff>114300</xdr:rowOff>
    </xdr:from>
    <xdr:to>
      <xdr:col>11</xdr:col>
      <xdr:colOff>9525</xdr:colOff>
      <xdr:row>3</xdr:row>
      <xdr:rowOff>114300</xdr:rowOff>
    </xdr:to>
    <xdr:cxnSp>
      <xdr:nvCxnSpPr>
        <xdr:cNvPr id="14" name="直接连接符 13"/>
        <xdr:cNvCxnSpPr/>
      </xdr:nvCxnSpPr>
      <xdr:spPr>
        <a:xfrm>
          <a:off x="419100" y="876300"/>
          <a:ext cx="73914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19</xdr:row>
      <xdr:rowOff>0</xdr:rowOff>
    </xdr:from>
    <xdr:to>
      <xdr:col>11</xdr:col>
      <xdr:colOff>167005</xdr:colOff>
      <xdr:row>37</xdr:row>
      <xdr:rowOff>19050</xdr:rowOff>
    </xdr:to>
    <xdr:graphicFrame>
      <xdr:nvGraphicFramePr>
        <xdr:cNvPr id="2" name="图表 1"/>
        <xdr:cNvGraphicFramePr/>
      </xdr:nvGraphicFramePr>
      <xdr:xfrm>
        <a:off x="7620" y="3126740"/>
        <a:ext cx="7960360" cy="2702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35</xdr:row>
      <xdr:rowOff>99060</xdr:rowOff>
    </xdr:from>
    <xdr:to>
      <xdr:col>10</xdr:col>
      <xdr:colOff>685800</xdr:colOff>
      <xdr:row>35</xdr:row>
      <xdr:rowOff>114300</xdr:rowOff>
    </xdr:to>
    <xdr:cxnSp>
      <xdr:nvCxnSpPr>
        <xdr:cNvPr id="5" name="直接连接符 4"/>
        <xdr:cNvCxnSpPr/>
      </xdr:nvCxnSpPr>
      <xdr:spPr>
        <a:xfrm flipV="1">
          <a:off x="419100" y="5528310"/>
          <a:ext cx="7315200" cy="152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358140</xdr:colOff>
      <xdr:row>20</xdr:row>
      <xdr:rowOff>160020</xdr:rowOff>
    </xdr:from>
    <xdr:to>
      <xdr:col>10</xdr:col>
      <xdr:colOff>624840</xdr:colOff>
      <xdr:row>20</xdr:row>
      <xdr:rowOff>175260</xdr:rowOff>
    </xdr:to>
    <xdr:cxnSp>
      <xdr:nvCxnSpPr>
        <xdr:cNvPr id="9" name="直接连接符 8"/>
        <xdr:cNvCxnSpPr/>
      </xdr:nvCxnSpPr>
      <xdr:spPr>
        <a:xfrm flipV="1">
          <a:off x="358140" y="3477260"/>
          <a:ext cx="7315200" cy="152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373380</xdr:colOff>
      <xdr:row>28</xdr:row>
      <xdr:rowOff>114300</xdr:rowOff>
    </xdr:from>
    <xdr:to>
      <xdr:col>10</xdr:col>
      <xdr:colOff>640080</xdr:colOff>
      <xdr:row>28</xdr:row>
      <xdr:rowOff>129540</xdr:rowOff>
    </xdr:to>
    <xdr:cxnSp>
      <xdr:nvCxnSpPr>
        <xdr:cNvPr id="10" name="直接连接符 9"/>
        <xdr:cNvCxnSpPr/>
      </xdr:nvCxnSpPr>
      <xdr:spPr>
        <a:xfrm flipV="1">
          <a:off x="373380" y="4429760"/>
          <a:ext cx="7315200" cy="152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0.42068361086766</cdr:x>
      <cdr:y>0.0111265646731572</cdr:y>
    </cdr:from>
    <cdr:to>
      <cdr:x>0.589913154330332</cdr:x>
      <cdr:y>0.147426981919332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3352800" y="30480"/>
          <a:ext cx="1348740" cy="373380"/>
        </a:xfrm>
        <a:prstGeom xmlns:a="http://schemas.openxmlformats.org/drawingml/2006/main" prst="rect">
          <a:avLst/>
        </a:prstGeom>
        <a:solidFill>
          <a:schemeClr val="bg1"/>
        </a:solidFill>
        <a:ln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 xmlns:a="http://schemas.openxmlformats.org/drawingml/2006/main">
        <a:bodyPr vertOverflow="clip"/>
        <a:p>
          <a:pPr algn="l"/>
          <a:r>
            <a:rPr lang="zh-CN" altLang="en-US" sz="1400" b="1">
              <a:solidFill>
                <a:sysClr val="windowText" lastClr="000000"/>
              </a:solidFill>
            </a:rPr>
            <a:t>均值控制图</a:t>
          </a:r>
          <a:endParaRPr lang="zh-CN" altLang="en-US" sz="14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37"/>
  <sheetViews>
    <sheetView tabSelected="1" zoomScale="115" zoomScaleNormal="115" workbookViewId="0">
      <selection activeCell="D9" sqref="D9"/>
    </sheetView>
  </sheetViews>
  <sheetFormatPr defaultColWidth="9" defaultRowHeight="15"/>
  <cols>
    <col min="1" max="1" width="8.25" style="11" customWidth="1"/>
    <col min="2" max="2" width="10.25" style="11" customWidth="1"/>
    <col min="3" max="4" width="7.875" style="11" customWidth="1"/>
    <col min="5" max="5" width="8.5" style="11" customWidth="1"/>
    <col min="6" max="6" width="7.875" style="11" customWidth="1"/>
    <col min="7" max="7" width="9.375" style="11" customWidth="1"/>
    <col min="8" max="9" width="7.875" style="11" customWidth="1"/>
    <col min="10" max="16384" width="9" style="11"/>
  </cols>
  <sheetData>
    <row r="1" ht="21" spans="1:1">
      <c r="A1" s="12" t="s">
        <v>0</v>
      </c>
    </row>
    <row r="2" ht="30" customHeight="1" spans="1:9">
      <c r="A2" s="1" t="s">
        <v>1</v>
      </c>
      <c r="B2" s="13"/>
      <c r="C2" s="13"/>
      <c r="D2" s="13"/>
      <c r="E2" s="13"/>
      <c r="F2" s="13"/>
      <c r="G2" s="13"/>
      <c r="H2" s="13"/>
      <c r="I2" s="13"/>
    </row>
    <row r="3" ht="27" customHeight="1" spans="1:9">
      <c r="A3" s="14" t="s">
        <v>2</v>
      </c>
      <c r="B3" s="14"/>
      <c r="C3" s="14"/>
      <c r="D3" s="14"/>
      <c r="E3" s="14"/>
      <c r="F3" s="15"/>
      <c r="G3" s="16"/>
      <c r="H3" s="16"/>
      <c r="I3" s="16"/>
    </row>
    <row r="4" ht="30.95" customHeight="1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ht="27" customHeight="1" spans="1:9">
      <c r="A5" s="17" t="s">
        <v>4</v>
      </c>
      <c r="B5" s="17"/>
      <c r="C5" s="17"/>
      <c r="D5" s="17"/>
      <c r="E5" s="17"/>
      <c r="F5" s="17"/>
      <c r="G5" s="17"/>
      <c r="H5" s="17"/>
      <c r="I5" s="17"/>
    </row>
    <row r="6" ht="27" customHeight="1" spans="1:9">
      <c r="A6" s="18" t="s">
        <v>5</v>
      </c>
      <c r="B6" s="19"/>
      <c r="C6" s="19"/>
      <c r="D6" s="20" t="s">
        <v>6</v>
      </c>
      <c r="E6" s="21"/>
      <c r="F6" s="21"/>
      <c r="G6" s="21"/>
      <c r="H6" s="15"/>
      <c r="I6" s="16"/>
    </row>
    <row r="7" ht="24" customHeight="1" spans="1:9">
      <c r="A7" s="22" t="s">
        <v>7</v>
      </c>
      <c r="B7" s="23" t="s">
        <v>8</v>
      </c>
      <c r="C7" s="24" t="s">
        <v>9</v>
      </c>
      <c r="D7" s="23"/>
      <c r="E7" s="23"/>
      <c r="F7" s="23"/>
      <c r="G7" s="23"/>
      <c r="H7" s="25"/>
      <c r="I7" s="70" t="s">
        <v>10</v>
      </c>
    </row>
    <row r="8" ht="21.95" customHeight="1" spans="1:9">
      <c r="A8" s="26"/>
      <c r="B8" s="27" t="s">
        <v>11</v>
      </c>
      <c r="C8" s="28" t="s">
        <v>12</v>
      </c>
      <c r="D8" s="28" t="s">
        <v>13</v>
      </c>
      <c r="E8" s="28" t="s">
        <v>14</v>
      </c>
      <c r="F8" s="28" t="s">
        <v>15</v>
      </c>
      <c r="G8" s="28" t="s">
        <v>16</v>
      </c>
      <c r="H8" s="29"/>
      <c r="I8" s="71"/>
    </row>
    <row r="9" s="5" customFormat="1" ht="24" customHeight="1" spans="1:9">
      <c r="A9" s="30">
        <v>1</v>
      </c>
      <c r="B9" s="31" t="s">
        <v>17</v>
      </c>
      <c r="C9" s="32">
        <v>1.6</v>
      </c>
      <c r="D9" s="32">
        <v>1.62</v>
      </c>
      <c r="E9" s="32">
        <v>1.65</v>
      </c>
      <c r="F9" s="32">
        <v>1.63</v>
      </c>
      <c r="G9" s="32">
        <v>1.6</v>
      </c>
      <c r="H9" s="33">
        <f>SUM(C9:G9)/5</f>
        <v>1.62</v>
      </c>
      <c r="I9" s="32">
        <f>MAX(C9:G9)-MIN(C9:G9)</f>
        <v>0.0499999999999998</v>
      </c>
    </row>
    <row r="10" s="5" customFormat="1" ht="24" customHeight="1" spans="1:9">
      <c r="A10" s="30">
        <v>2</v>
      </c>
      <c r="B10" s="31" t="s">
        <v>18</v>
      </c>
      <c r="C10" s="32">
        <v>1.65</v>
      </c>
      <c r="D10" s="32">
        <v>1.62</v>
      </c>
      <c r="E10" s="32">
        <v>1.64</v>
      </c>
      <c r="F10" s="32">
        <v>1.63</v>
      </c>
      <c r="G10" s="32">
        <v>1.62</v>
      </c>
      <c r="H10" s="33">
        <f t="shared" ref="H10:H20" si="0">SUM(C10:G10)/5</f>
        <v>1.632</v>
      </c>
      <c r="I10" s="32">
        <f t="shared" ref="I10:I19" si="1">MAX(C10:G10)-MIN(C10:G10)</f>
        <v>0.0299999999999998</v>
      </c>
    </row>
    <row r="11" s="5" customFormat="1" ht="21.95" customHeight="1" spans="1:9">
      <c r="A11" s="30">
        <v>3</v>
      </c>
      <c r="B11" s="31" t="s">
        <v>19</v>
      </c>
      <c r="C11" s="32">
        <v>1.64</v>
      </c>
      <c r="D11" s="32">
        <v>1.6</v>
      </c>
      <c r="E11" s="32">
        <v>1.65</v>
      </c>
      <c r="F11" s="32">
        <v>1.63</v>
      </c>
      <c r="G11" s="32">
        <v>1.6</v>
      </c>
      <c r="H11" s="33">
        <f t="shared" si="0"/>
        <v>1.624</v>
      </c>
      <c r="I11" s="32">
        <f t="shared" si="1"/>
        <v>0.0499999999999998</v>
      </c>
    </row>
    <row r="12" s="5" customFormat="1" ht="21.95" customHeight="1" spans="1:9">
      <c r="A12" s="30">
        <v>4</v>
      </c>
      <c r="B12" s="31" t="s">
        <v>20</v>
      </c>
      <c r="C12" s="32">
        <v>1.63</v>
      </c>
      <c r="D12" s="32">
        <v>1.6</v>
      </c>
      <c r="E12" s="32">
        <v>1.65</v>
      </c>
      <c r="F12" s="32">
        <v>1.63</v>
      </c>
      <c r="G12" s="32">
        <v>1.66</v>
      </c>
      <c r="H12" s="33">
        <f t="shared" si="0"/>
        <v>1.634</v>
      </c>
      <c r="I12" s="32">
        <f t="shared" si="1"/>
        <v>0.0599999999999998</v>
      </c>
    </row>
    <row r="13" s="5" customFormat="1" ht="21.95" customHeight="1" spans="1:9">
      <c r="A13" s="34">
        <v>5</v>
      </c>
      <c r="B13" s="31" t="s">
        <v>21</v>
      </c>
      <c r="C13" s="32">
        <v>1.65</v>
      </c>
      <c r="D13" s="32">
        <v>1.62</v>
      </c>
      <c r="E13" s="32">
        <v>1.65</v>
      </c>
      <c r="F13" s="32">
        <v>1.63</v>
      </c>
      <c r="G13" s="32">
        <v>1.65</v>
      </c>
      <c r="H13" s="33">
        <f t="shared" si="0"/>
        <v>1.64</v>
      </c>
      <c r="I13" s="32">
        <f t="shared" si="1"/>
        <v>0.0299999999999998</v>
      </c>
    </row>
    <row r="14" s="5" customFormat="1" ht="21.95" customHeight="1" spans="1:9">
      <c r="A14" s="34">
        <v>6</v>
      </c>
      <c r="B14" s="31" t="s">
        <v>22</v>
      </c>
      <c r="C14" s="32">
        <v>1.64</v>
      </c>
      <c r="D14" s="32">
        <v>1.62</v>
      </c>
      <c r="E14" s="32">
        <v>1.6</v>
      </c>
      <c r="F14" s="32">
        <v>1.63</v>
      </c>
      <c r="G14" s="32">
        <v>1.64</v>
      </c>
      <c r="H14" s="33">
        <f t="shared" si="0"/>
        <v>1.626</v>
      </c>
      <c r="I14" s="32">
        <f t="shared" si="1"/>
        <v>0.0399999999999998</v>
      </c>
    </row>
    <row r="15" s="5" customFormat="1" ht="21.95" customHeight="1" spans="1:9">
      <c r="A15" s="34">
        <v>7</v>
      </c>
      <c r="B15" s="31" t="s">
        <v>23</v>
      </c>
      <c r="C15" s="32">
        <v>1.63</v>
      </c>
      <c r="D15" s="32">
        <v>1.62</v>
      </c>
      <c r="E15" s="32">
        <v>1.64</v>
      </c>
      <c r="F15" s="32">
        <v>1.63</v>
      </c>
      <c r="G15" s="32">
        <v>1.6</v>
      </c>
      <c r="H15" s="33">
        <f t="shared" si="0"/>
        <v>1.624</v>
      </c>
      <c r="I15" s="32">
        <f t="shared" si="1"/>
        <v>0.0399999999999998</v>
      </c>
    </row>
    <row r="16" s="5" customFormat="1" ht="21.95" customHeight="1" spans="1:9">
      <c r="A16" s="34">
        <v>8</v>
      </c>
      <c r="B16" s="31" t="s">
        <v>24</v>
      </c>
      <c r="C16" s="32">
        <v>1.62</v>
      </c>
      <c r="D16" s="32">
        <v>1.62</v>
      </c>
      <c r="E16" s="32">
        <v>1.65</v>
      </c>
      <c r="F16" s="32">
        <v>1.63</v>
      </c>
      <c r="G16" s="32">
        <v>1.64</v>
      </c>
      <c r="H16" s="33">
        <f t="shared" si="0"/>
        <v>1.632</v>
      </c>
      <c r="I16" s="32">
        <f t="shared" si="1"/>
        <v>0.0299999999999998</v>
      </c>
    </row>
    <row r="17" s="5" customFormat="1" ht="21.95" customHeight="1" spans="1:9">
      <c r="A17" s="34">
        <v>9</v>
      </c>
      <c r="B17" s="31" t="s">
        <v>25</v>
      </c>
      <c r="C17" s="32">
        <v>1.65</v>
      </c>
      <c r="D17" s="32">
        <v>1.63</v>
      </c>
      <c r="E17" s="32">
        <v>1.65</v>
      </c>
      <c r="F17" s="32">
        <v>1.63</v>
      </c>
      <c r="G17" s="32">
        <v>1.63</v>
      </c>
      <c r="H17" s="33">
        <f t="shared" si="0"/>
        <v>1.638</v>
      </c>
      <c r="I17" s="32">
        <f t="shared" si="1"/>
        <v>0.02</v>
      </c>
    </row>
    <row r="18" s="5" customFormat="1" ht="21.95" customHeight="1" spans="1:9">
      <c r="A18" s="34">
        <v>10</v>
      </c>
      <c r="B18" s="31" t="s">
        <v>26</v>
      </c>
      <c r="C18" s="32">
        <v>1.63</v>
      </c>
      <c r="D18" s="32">
        <v>1.62</v>
      </c>
      <c r="E18" s="32">
        <v>1.65</v>
      </c>
      <c r="F18" s="32">
        <v>1.63</v>
      </c>
      <c r="G18" s="32">
        <v>1.6</v>
      </c>
      <c r="H18" s="33">
        <f t="shared" si="0"/>
        <v>1.626</v>
      </c>
      <c r="I18" s="32">
        <f t="shared" si="1"/>
        <v>0.0499999999999998</v>
      </c>
    </row>
    <row r="19" s="5" customFormat="1" ht="21.95" customHeight="1" spans="1:9">
      <c r="A19" s="34">
        <v>11</v>
      </c>
      <c r="B19" s="31" t="s">
        <v>27</v>
      </c>
      <c r="C19" s="32">
        <v>1.63</v>
      </c>
      <c r="D19" s="32">
        <v>1.62</v>
      </c>
      <c r="E19" s="32">
        <v>1.62</v>
      </c>
      <c r="F19" s="32">
        <v>1.63</v>
      </c>
      <c r="G19" s="32">
        <v>1.6</v>
      </c>
      <c r="H19" s="33">
        <f t="shared" si="0"/>
        <v>1.62</v>
      </c>
      <c r="I19" s="32">
        <f t="shared" si="1"/>
        <v>0.0299999999999998</v>
      </c>
    </row>
    <row r="20" s="5" customFormat="1" ht="21.95" customHeight="1" spans="1:9">
      <c r="A20" s="35">
        <v>12</v>
      </c>
      <c r="B20" s="31" t="s">
        <v>28</v>
      </c>
      <c r="C20" s="32">
        <v>1.64</v>
      </c>
      <c r="D20" s="32">
        <v>1.62</v>
      </c>
      <c r="E20" s="32">
        <v>1.65</v>
      </c>
      <c r="F20" s="32">
        <v>1.63</v>
      </c>
      <c r="G20" s="32">
        <v>1.6</v>
      </c>
      <c r="H20" s="33">
        <f t="shared" si="0"/>
        <v>1.628</v>
      </c>
      <c r="I20" s="32">
        <f t="shared" ref="I20" si="2">MAX(C20:G20)-MIN(C20:G20)</f>
        <v>0.0499999999999998</v>
      </c>
    </row>
    <row r="21" s="5" customFormat="1" ht="21.95" customHeight="1" spans="1:9">
      <c r="A21" s="35"/>
      <c r="B21" s="30"/>
      <c r="C21" s="32"/>
      <c r="D21" s="32"/>
      <c r="E21" s="32"/>
      <c r="F21" s="32"/>
      <c r="G21" s="32"/>
      <c r="H21" s="32"/>
      <c r="I21" s="32"/>
    </row>
    <row r="22" s="5" customFormat="1" ht="21.95" customHeight="1" spans="1:9">
      <c r="A22" s="35"/>
      <c r="B22" s="30"/>
      <c r="C22" s="32"/>
      <c r="D22" s="32"/>
      <c r="E22" s="32"/>
      <c r="F22" s="32"/>
      <c r="G22" s="32"/>
      <c r="H22" s="32"/>
      <c r="I22" s="32"/>
    </row>
    <row r="23" s="5" customFormat="1" ht="21.95" customHeight="1" spans="1:9">
      <c r="A23" s="36"/>
      <c r="B23" s="30"/>
      <c r="C23" s="32"/>
      <c r="D23" s="32"/>
      <c r="E23" s="32"/>
      <c r="F23" s="32"/>
      <c r="G23" s="32"/>
      <c r="H23" s="32"/>
      <c r="I23" s="32"/>
    </row>
    <row r="24" s="5" customFormat="1" ht="21.95" customHeight="1" spans="1:9">
      <c r="A24" s="37"/>
      <c r="B24" s="38">
        <f>AVERAGE(H9:H22)</f>
        <v>1.62866666666667</v>
      </c>
      <c r="C24" s="15"/>
      <c r="D24" s="15"/>
      <c r="E24" s="15"/>
      <c r="F24" s="21"/>
      <c r="G24" s="38">
        <f>AVERAGE(I9:I22)</f>
        <v>0.0399999999999998</v>
      </c>
      <c r="H24" s="15"/>
      <c r="I24" s="72"/>
    </row>
    <row r="25" s="5" customFormat="1" ht="18" customHeight="1" spans="1:9">
      <c r="A25" s="39" t="s">
        <v>29</v>
      </c>
      <c r="B25" s="40"/>
      <c r="C25" s="41" t="s">
        <v>30</v>
      </c>
      <c r="D25" s="42">
        <v>0.577</v>
      </c>
      <c r="E25" s="41" t="s">
        <v>31</v>
      </c>
      <c r="F25" s="42">
        <v>2.115</v>
      </c>
      <c r="G25" s="41" t="s">
        <v>32</v>
      </c>
      <c r="H25" s="42">
        <v>0</v>
      </c>
      <c r="I25" s="73"/>
    </row>
    <row r="26" s="10" customFormat="1" ht="18" customHeight="1" spans="1:9">
      <c r="A26" s="43"/>
      <c r="B26" s="43"/>
      <c r="C26" s="44"/>
      <c r="D26" s="45"/>
      <c r="E26" s="46"/>
      <c r="F26" s="45"/>
      <c r="G26" s="46"/>
      <c r="H26" s="45"/>
      <c r="I26" s="15"/>
    </row>
    <row r="27" ht="20.1" customHeight="1" spans="1:9">
      <c r="A27" s="47"/>
      <c r="B27" s="48" t="s">
        <v>33</v>
      </c>
      <c r="C27" s="49"/>
      <c r="D27" s="5"/>
      <c r="E27" s="5"/>
      <c r="F27" s="5"/>
      <c r="G27" s="5"/>
      <c r="H27" s="5"/>
      <c r="I27" s="5"/>
    </row>
    <row r="28" ht="23.25" customHeight="1" spans="1:9">
      <c r="A28" s="44" t="s">
        <v>34</v>
      </c>
      <c r="B28" s="50" t="s">
        <v>35</v>
      </c>
      <c r="C28" s="51"/>
      <c r="D28" s="52">
        <f>SUM(B24)</f>
        <v>1.62866666666667</v>
      </c>
      <c r="E28" s="53"/>
      <c r="F28" s="5"/>
      <c r="G28" s="5"/>
      <c r="H28" s="5"/>
      <c r="I28" s="5"/>
    </row>
    <row r="29" ht="36.75" customHeight="1" spans="1:9">
      <c r="A29" s="44" t="s">
        <v>36</v>
      </c>
      <c r="B29" s="50" t="s">
        <v>37</v>
      </c>
      <c r="C29" s="51"/>
      <c r="D29" s="54">
        <f>SUM(D28+D25*G24)</f>
        <v>1.65174666666667</v>
      </c>
      <c r="E29" s="53"/>
      <c r="F29" s="55"/>
      <c r="G29" s="55"/>
      <c r="H29" s="56"/>
      <c r="I29" s="56"/>
    </row>
    <row r="30" ht="27" customHeight="1" spans="1:9">
      <c r="A30" s="44" t="s">
        <v>38</v>
      </c>
      <c r="B30" s="50" t="s">
        <v>39</v>
      </c>
      <c r="D30" s="54">
        <f>SUM(B24-D25*G24)</f>
        <v>1.60558666666667</v>
      </c>
      <c r="E30" s="53"/>
      <c r="F30" s="57"/>
      <c r="G30" s="57"/>
      <c r="H30" s="57"/>
      <c r="I30" s="5"/>
    </row>
    <row r="31" ht="20.1" customHeight="1" spans="1:9">
      <c r="A31" s="58" t="s">
        <v>10</v>
      </c>
      <c r="B31" s="59" t="s">
        <v>33</v>
      </c>
      <c r="D31" s="60"/>
      <c r="E31" s="5"/>
      <c r="F31" s="5"/>
      <c r="G31" s="5"/>
      <c r="H31" s="5"/>
      <c r="I31" s="5"/>
    </row>
    <row r="32" ht="20.1" customHeight="1" spans="1:9">
      <c r="A32" s="61" t="s">
        <v>40</v>
      </c>
      <c r="B32" s="62" t="s">
        <v>41</v>
      </c>
      <c r="D32" s="60">
        <f>SUM(G24)</f>
        <v>0.0399999999999998</v>
      </c>
      <c r="E32" s="53"/>
      <c r="F32" s="5"/>
      <c r="G32" s="5"/>
      <c r="H32" s="5"/>
      <c r="I32" s="5"/>
    </row>
    <row r="33" ht="27.95" customHeight="1" spans="1:9">
      <c r="A33" s="44" t="s">
        <v>36</v>
      </c>
      <c r="B33" s="50" t="s">
        <v>37</v>
      </c>
      <c r="D33" s="60">
        <f>SUM(F25*G24)</f>
        <v>0.0845999999999997</v>
      </c>
      <c r="E33" s="53"/>
      <c r="F33" s="63"/>
      <c r="G33" s="5"/>
      <c r="H33" s="56"/>
      <c r="I33" s="56"/>
    </row>
    <row r="34" ht="29.25" customHeight="1" spans="1:9">
      <c r="A34" s="44" t="s">
        <v>38</v>
      </c>
      <c r="B34" s="50" t="s">
        <v>39</v>
      </c>
      <c r="D34" s="64">
        <f>SUM(H25*G24)</f>
        <v>0</v>
      </c>
      <c r="E34" s="53"/>
      <c r="F34" s="5"/>
      <c r="G34" s="5"/>
      <c r="H34" s="56"/>
      <c r="I34" s="56"/>
    </row>
    <row r="35" ht="30" customHeight="1" spans="1:9">
      <c r="A35" s="65" t="s">
        <v>42</v>
      </c>
      <c r="B35" s="66"/>
      <c r="C35" s="66"/>
      <c r="D35" s="66"/>
      <c r="E35" s="66"/>
      <c r="F35" s="66"/>
      <c r="G35" s="66"/>
      <c r="H35" s="66"/>
      <c r="I35" s="66"/>
    </row>
    <row r="36" ht="42" customHeight="1" spans="1:9">
      <c r="A36" s="67" t="s">
        <v>43</v>
      </c>
      <c r="B36" s="68"/>
      <c r="C36" s="68"/>
      <c r="D36" s="68"/>
      <c r="E36" s="68"/>
      <c r="F36" s="68"/>
      <c r="G36" s="68"/>
      <c r="H36" s="68"/>
      <c r="I36" s="68"/>
    </row>
    <row r="37" ht="26.1" customHeight="1" spans="2:9">
      <c r="B37" s="69" t="s">
        <v>44</v>
      </c>
      <c r="C37" s="69"/>
      <c r="D37" s="69"/>
      <c r="E37" s="69"/>
      <c r="F37" s="69"/>
      <c r="G37" s="69"/>
      <c r="H37" s="69"/>
      <c r="I37" s="69"/>
    </row>
  </sheetData>
  <mergeCells count="15">
    <mergeCell ref="A2:I2"/>
    <mergeCell ref="A4:I4"/>
    <mergeCell ref="A5:I5"/>
    <mergeCell ref="C7:G7"/>
    <mergeCell ref="A25:B25"/>
    <mergeCell ref="B27:C27"/>
    <mergeCell ref="H29:I29"/>
    <mergeCell ref="H33:I33"/>
    <mergeCell ref="H34:I34"/>
    <mergeCell ref="A35:I35"/>
    <mergeCell ref="A36:I36"/>
    <mergeCell ref="B37:I37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251460</xdr:colOff>
                <xdr:row>6</xdr:row>
                <xdr:rowOff>99060</xdr:rowOff>
              </from>
              <to>
                <xdr:col>7</xdr:col>
                <xdr:colOff>533400</xdr:colOff>
                <xdr:row>7</xdr:row>
                <xdr:rowOff>121920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548005</xdr:colOff>
                <xdr:row>23</xdr:row>
                <xdr:rowOff>0</xdr:rowOff>
              </from>
              <to>
                <xdr:col>1</xdr:col>
                <xdr:colOff>121920</xdr:colOff>
                <xdr:row>24</xdr:row>
                <xdr:rowOff>15240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144145</xdr:colOff>
                <xdr:row>27</xdr:row>
                <xdr:rowOff>30480</xdr:rowOff>
              </from>
              <to>
                <xdr:col>2</xdr:col>
                <xdr:colOff>464185</xdr:colOff>
                <xdr:row>28</xdr:row>
                <xdr:rowOff>45720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76200</xdr:colOff>
                <xdr:row>28</xdr:row>
                <xdr:rowOff>121920</xdr:rowOff>
              </from>
              <to>
                <xdr:col>3</xdr:col>
                <xdr:colOff>30480</xdr:colOff>
                <xdr:row>29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76200</xdr:colOff>
                <xdr:row>29</xdr:row>
                <xdr:rowOff>53340</xdr:rowOff>
              </from>
              <to>
                <xdr:col>3</xdr:col>
                <xdr:colOff>30480</xdr:colOff>
                <xdr:row>30</xdr:row>
                <xdr:rowOff>7620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45720</xdr:colOff>
                <xdr:row>32</xdr:row>
                <xdr:rowOff>136525</xdr:rowOff>
              </from>
              <to>
                <xdr:col>3</xdr:col>
                <xdr:colOff>0</xdr:colOff>
                <xdr:row>33</xdr:row>
                <xdr:rowOff>38100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640080</xdr:colOff>
                <xdr:row>26</xdr:row>
                <xdr:rowOff>114300</xdr:rowOff>
              </from>
              <to>
                <xdr:col>1</xdr:col>
                <xdr:colOff>0</xdr:colOff>
                <xdr:row>27</xdr:row>
                <xdr:rowOff>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53340</xdr:colOff>
                <xdr:row>33</xdr:row>
                <xdr:rowOff>76200</xdr:rowOff>
              </from>
              <to>
                <xdr:col>3</xdr:col>
                <xdr:colOff>0</xdr:colOff>
                <xdr:row>34</xdr:row>
                <xdr:rowOff>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4"/>
  <sheetViews>
    <sheetView topLeftCell="A10" workbookViewId="0">
      <selection activeCell="I40" sqref="I40"/>
    </sheetView>
  </sheetViews>
  <sheetFormatPr defaultColWidth="9" defaultRowHeight="15"/>
  <cols>
    <col min="9" max="9" width="11.5" customWidth="1"/>
    <col min="11" max="11" width="9.875" customWidth="1"/>
    <col min="12" max="12" width="6.125" customWidth="1"/>
    <col min="13" max="13" width="13.625" customWidth="1"/>
  </cols>
  <sheetData>
    <row r="1" ht="30" customHeight="1" spans="2:11"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</row>
    <row r="6" ht="17.5" spans="13:13">
      <c r="M6" s="2" t="s">
        <v>46</v>
      </c>
    </row>
    <row r="7" ht="3" customHeight="1" spans="13:13">
      <c r="M7" s="3"/>
    </row>
    <row r="8" ht="9" customHeight="1" spans="13:13">
      <c r="M8" s="3"/>
    </row>
    <row r="9" spans="13:13">
      <c r="M9" s="3"/>
    </row>
    <row r="10" ht="21" spans="13:13">
      <c r="M10" s="4" t="s">
        <v>47</v>
      </c>
    </row>
    <row r="11" spans="13:13">
      <c r="M11" s="3"/>
    </row>
    <row r="12" ht="5.1" customHeight="1" spans="13:13">
      <c r="M12" s="3"/>
    </row>
    <row r="13" spans="13:13">
      <c r="M13" s="3"/>
    </row>
    <row r="14" ht="6" customHeight="1" spans="13:13">
      <c r="M14" s="3"/>
    </row>
    <row r="15" ht="17.5" spans="13:13">
      <c r="M15" s="2" t="s">
        <v>48</v>
      </c>
    </row>
    <row r="16" hidden="1"/>
    <row r="17" ht="5.1" hidden="1" customHeight="1"/>
    <row r="18" hidden="1" spans="13:13">
      <c r="M18" s="5" t="s">
        <v>49</v>
      </c>
    </row>
    <row r="19" ht="32.1" customHeight="1" spans="13:13">
      <c r="M19" s="6"/>
    </row>
    <row r="22" ht="17.5" spans="13:13">
      <c r="M22" s="7" t="s">
        <v>50</v>
      </c>
    </row>
    <row r="23" ht="17.5" spans="13:13">
      <c r="M23" s="7"/>
    </row>
    <row r="24" ht="9" customHeight="1" spans="13:13">
      <c r="M24" s="7"/>
    </row>
    <row r="25" ht="9" hidden="1" customHeight="1" spans="13:13">
      <c r="M25" s="2"/>
    </row>
    <row r="26" ht="17.5" hidden="1" spans="13:13">
      <c r="M26" s="7"/>
    </row>
    <row r="27" ht="2.1" customHeight="1" spans="13:13">
      <c r="M27" s="7"/>
    </row>
    <row r="28" ht="17.5" spans="13:13">
      <c r="M28" s="7"/>
    </row>
    <row r="29" ht="17.5" spans="13:13">
      <c r="M29" s="2" t="s">
        <v>51</v>
      </c>
    </row>
    <row r="30" ht="12" customHeight="1" spans="13:13">
      <c r="M30" s="7"/>
    </row>
    <row r="31" ht="8.1" customHeight="1" spans="13:13">
      <c r="M31" s="8"/>
    </row>
    <row r="32" spans="13:13">
      <c r="M32" s="9" t="s">
        <v>52</v>
      </c>
    </row>
    <row r="33" ht="9" customHeight="1" spans="13:13">
      <c r="M33" s="9"/>
    </row>
    <row r="34" ht="11.1" customHeight="1"/>
  </sheetData>
  <mergeCells count="2">
    <mergeCell ref="B1:K1"/>
    <mergeCell ref="M32:M33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A樱洁</cp:lastModifiedBy>
  <dcterms:created xsi:type="dcterms:W3CDTF">1996-12-17T01:32:00Z</dcterms:created>
  <cp:lastPrinted>2020-05-19T01:46:00Z</cp:lastPrinted>
  <dcterms:modified xsi:type="dcterms:W3CDTF">2020-11-01T01:08:46Z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