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1A" sheetId="16" r:id="rId1"/>
    <sheet name="控制图" sheetId="17" r:id="rId2"/>
  </sheets>
  <definedNames>
    <definedName name="_xlnm.Print_Area" localSheetId="0">'1A'!$A$1:$I$31</definedName>
    <definedName name="_xlnm.Print_Titles" localSheetId="0">'1A'!$1:$2</definedName>
  </definedNames>
  <calcPr calcId="144525"/>
</workbook>
</file>

<file path=xl/sharedStrings.xml><?xml version="1.0" encoding="utf-8"?>
<sst xmlns="http://schemas.openxmlformats.org/spreadsheetml/2006/main" count="50" uniqueCount="44">
  <si>
    <t>附录C</t>
  </si>
  <si>
    <t>可燃气体检测仪示值误差过程监视统计记录表</t>
  </si>
  <si>
    <t xml:space="preserve">  测量过程名称：可燃气体检测仪示值误差过程</t>
  </si>
  <si>
    <t xml:space="preserve">  被测参数：可燃气体检测仪浓度示值   测量范围：约56%LEL
  允差范围：±5%FS</t>
  </si>
  <si>
    <t>测量设备：甲烷标准气体   测量范围：56%LEL 不确定度：2%</t>
  </si>
  <si>
    <t xml:space="preserve">监视方法：统计技术         </t>
  </si>
  <si>
    <t xml:space="preserve">  核查样件：气体检测仪</t>
  </si>
  <si>
    <t>序号</t>
  </si>
  <si>
    <t>核查</t>
  </si>
  <si>
    <t>观察记录</t>
  </si>
  <si>
    <r>
      <rPr>
        <sz val="12"/>
        <rFont val="Times New Roman"/>
        <charset val="134"/>
      </rPr>
      <t>X</t>
    </r>
    <r>
      <rPr>
        <sz val="12"/>
        <rFont val="宋体"/>
        <charset val="134"/>
      </rPr>
      <t>平均值</t>
    </r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</si>
  <si>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</si>
  <si>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</si>
  <si>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</si>
  <si>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</si>
  <si>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</si>
  <si>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</si>
  <si>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</si>
  <si>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2020.1.16</t>
  </si>
  <si>
    <t>2020.2.16</t>
  </si>
  <si>
    <t>2020.3.16</t>
  </si>
  <si>
    <t>2020.4.16</t>
  </si>
  <si>
    <t>2020.5.16</t>
  </si>
  <si>
    <t>2020.6.16</t>
  </si>
  <si>
    <t>2020.7.16</t>
  </si>
  <si>
    <t>2020.8.16</t>
  </si>
  <si>
    <t>2020.9.16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</si>
  <si>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</si>
  <si>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</si>
  <si>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</si>
  <si>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</si>
  <si>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</si>
  <si>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</si>
  <si>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</si>
  <si>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</si>
  <si>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</si>
  <si>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</si>
  <si>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</si>
  <si>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</si>
  <si>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</si>
  <si>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</si>
  <si>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均值、极差控制图状态正常，气体检测仪测量过程中未出现非正常变异，
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</si>
  <si>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</si>
  <si>
    <t>附录D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</si>
</sst>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%"/>
    <numFmt numFmtId="177" formatCode="0.00;[Red]0.00"/>
    <numFmt numFmtId="178" formatCode="0.0000_ "/>
    <numFmt numFmtId="179" formatCode="0.000_ "/>
  </numFmts>
  <fonts count="33"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4"/>
      <name val="宋体"/>
      <charset val="134"/>
      <scheme val="minor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2"/>
      <name val="Times New Roman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" borderId="1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6" borderId="14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3" borderId="15" applyNumberFormat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21" fillId="15" borderId="13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10" fontId="6" fillId="0" borderId="6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10" fontId="6" fillId="0" borderId="3" xfId="0" applyNumberFormat="1" applyFont="1" applyFill="1" applyBorder="1" applyAlignment="1" applyProtection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0" fontId="0" fillId="0" borderId="7" xfId="0" applyFont="1" applyBorder="1" applyAlignment="1"/>
    <xf numFmtId="10" fontId="0" fillId="0" borderId="8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0" fontId="0" fillId="0" borderId="8" xfId="0" applyFont="1" applyBorder="1" applyAlignment="1"/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7" fillId="0" borderId="0" xfId="0" applyFont="1" applyAlignme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0" fillId="0" borderId="0" xfId="0" applyNumberFormat="1" applyFont="1" applyBorder="1" applyAlignment="1">
      <alignment horizontal="left" vertical="center"/>
    </xf>
    <xf numFmtId="0" fontId="9" fillId="0" borderId="0" xfId="0" applyFont="1"/>
    <xf numFmtId="10" fontId="0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78" fontId="6" fillId="0" borderId="0" xfId="0" applyNumberFormat="1" applyFont="1" applyAlignment="1">
      <alignment vertical="center"/>
    </xf>
    <xf numFmtId="0" fontId="7" fillId="0" borderId="0" xfId="0" applyFont="1" applyAlignment="1">
      <alignment horizontal="right"/>
    </xf>
    <xf numFmtId="0" fontId="8" fillId="0" borderId="0" xfId="0" applyFont="1" applyBorder="1"/>
    <xf numFmtId="0" fontId="8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78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179" fontId="6" fillId="0" borderId="0" xfId="0" applyNumberFormat="1" applyFont="1" applyBorder="1" applyAlignment="1">
      <alignment horizontal="center" wrapText="1"/>
    </xf>
    <xf numFmtId="179" fontId="6" fillId="0" borderId="0" xfId="0" applyNumberFormat="1" applyFont="1" applyBorder="1" applyAlignment="1">
      <alignment horizontal="center" vertical="top" wrapText="1"/>
    </xf>
    <xf numFmtId="0" fontId="0" fillId="0" borderId="10" xfId="0" applyFont="1" applyBorder="1" applyAlignment="1"/>
    <xf numFmtId="0" fontId="0" fillId="0" borderId="6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20672"/>
        <c:axId val="94626944"/>
      </c:lineChart>
      <c:catAx>
        <c:axId val="94620672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4626944"/>
        <c:crosses val="autoZero"/>
        <c:auto val="1"/>
        <c:lblAlgn val="ctr"/>
        <c:lblOffset val="100"/>
        <c:tickLblSkip val="1"/>
        <c:noMultiLvlLbl val="0"/>
      </c:catAx>
      <c:valAx>
        <c:axId val="946269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4620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75008"/>
        <c:axId val="94477312"/>
      </c:lineChart>
      <c:catAx>
        <c:axId val="9447500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4477312"/>
        <c:crosses val="autoZero"/>
        <c:auto val="1"/>
        <c:lblAlgn val="ctr"/>
        <c:lblOffset val="100"/>
        <c:tickLblSkip val="1"/>
        <c:noMultiLvlLbl val="0"/>
      </c:catAx>
      <c:valAx>
        <c:axId val="944773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94475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1" i="0" u="none" strike="noStrike" baseline="0">
                <a:solidFill>
                  <a:srgbClr val="000000"/>
                </a:solidFill>
                <a:latin typeface="Calibri" panose="020F0502020204030204" charset="0"/>
                <a:ea typeface="Calibri" panose="020F0502020204030204" charset="0"/>
                <a:cs typeface="Calibri" panose="020F0502020204030204" charset="0"/>
              </a:rPr>
              <a:t>R</a:t>
            </a:r>
            <a:r>
              <a:rPr altLang="en-US" sz="1800" b="1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控制图</a:t>
            </a:r>
            <a:endPara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'1A'!$I$7</c:f>
              <c:strCache>
                <c:ptCount val="1"/>
                <c:pt idx="0">
                  <c:v>R</c:v>
                </c:pt>
              </c:strCache>
            </c:strRef>
          </c:tx>
          <c:marker>
            <c:spPr>
              <a:solidFill>
                <a:schemeClr val="accent4">
                  <a:lumMod val="60000"/>
                  <a:lumOff val="40000"/>
                </a:schemeClr>
              </a:solidFill>
            </c:spPr>
          </c:marker>
          <c:dLbls>
            <c:delete val="1"/>
          </c:dLbls>
          <c:xVal>
            <c:numRef>
              <c:f>'1A'!$A$9:$A$18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'1A'!$I$9:$I$18</c:f>
              <c:numCache>
                <c:formatCode>0.00%</c:formatCode>
                <c:ptCount val="10"/>
                <c:pt idx="0">
                  <c:v>0.0649999999999999</c:v>
                </c:pt>
                <c:pt idx="1">
                  <c:v>0.0559999999999999</c:v>
                </c:pt>
                <c:pt idx="2">
                  <c:v>0.0489999999999999</c:v>
                </c:pt>
                <c:pt idx="3">
                  <c:v>0.056</c:v>
                </c:pt>
                <c:pt idx="4">
                  <c:v>0.0379999999999999</c:v>
                </c:pt>
                <c:pt idx="5">
                  <c:v>0.075</c:v>
                </c:pt>
                <c:pt idx="6">
                  <c:v>0.0529999999999999</c:v>
                </c:pt>
                <c:pt idx="7">
                  <c:v>0.0600000000000001</c:v>
                </c:pt>
                <c:pt idx="8">
                  <c:v>0.0379999999999999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'1A'!$B$27:$D$27</c:f>
              <c:strCache>
                <c:ptCount val="1"/>
                <c:pt idx="0">
                  <c:v>UCL= 11.51%</c:v>
                </c:pt>
              </c:strCache>
            </c:strRef>
          </c:tx>
          <c:spPr>
            <a:ln w="19050" cap="flat" cmpd="sng" algn="ctr">
              <a:solidFill>
                <a:srgbClr val="0FB746"/>
              </a:solidFill>
              <a:prstDash val="sysDash"/>
              <a:miter lim="800000"/>
            </a:ln>
          </c:spPr>
          <c:marker>
            <c:symbol val="none"/>
          </c:marker>
          <c:dLbls>
            <c:delete val="1"/>
          </c:dLbls>
          <c:errBars>
            <c:errDir val="y"/>
            <c:errBarType val="both"/>
            <c:errValType val="stdDev"/>
            <c:noEndCap val="0"/>
            <c:val val="1"/>
          </c:errBars>
          <c:errBars>
            <c:errDir val="x"/>
            <c:errBarType val="plus"/>
            <c:errValType val="cust"/>
            <c:noEndCap val="1"/>
            <c:plus>
              <c:numLit>
                <c:formatCode>General</c:formatCode>
                <c:ptCount val="1"/>
                <c:pt idx="0">
                  <c:v>25</c:v>
                </c:pt>
              </c:numLit>
            </c:plus>
            <c:spPr>
              <a:ln w="19050" cap="flat" cmpd="sng" algn="ctr">
                <a:solidFill>
                  <a:srgbClr val="0FB746"/>
                </a:solidFill>
                <a:prstDash val="dash"/>
                <a:round/>
              </a:ln>
            </c:spPr>
          </c:errBars>
          <c:xVal>
            <c:numRef>
              <c:f>'1A'!$A$9:$A$18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'1A'!$D$27</c:f>
              <c:numCache>
                <c:formatCode>0.00%</c:formatCode>
                <c:ptCount val="1"/>
                <c:pt idx="0">
                  <c:v>0.115095555555555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'1A'!$B$26:$D$26</c:f>
              <c:strCache>
                <c:ptCount val="1"/>
                <c:pt idx="0">
                  <c:v>CL= 5.44%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ysDash"/>
              <a:round/>
            </a:ln>
          </c:spPr>
          <c:marker>
            <c:symbol val="none"/>
          </c:marker>
          <c:dLbls>
            <c:delete val="1"/>
          </c:dLbls>
          <c:errBars>
            <c:errDir val="y"/>
            <c:errBarType val="both"/>
            <c:errValType val="stdDev"/>
            <c:noEndCap val="0"/>
            <c:val val="1"/>
          </c:errBars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25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 cap="flat" cmpd="sng" algn="ctr">
                <a:solidFill>
                  <a:srgbClr val="FFC000"/>
                </a:solidFill>
                <a:prstDash val="dash"/>
                <a:round/>
              </a:ln>
            </c:spPr>
          </c:errBars>
          <c:xVal>
            <c:numRef>
              <c:f>'1A'!$A$9:$A$18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'1A'!$D$26</c:f>
              <c:numCache>
                <c:formatCode>0.00%</c:formatCode>
                <c:ptCount val="1"/>
                <c:pt idx="0">
                  <c:v>0.0544444444444444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'1A'!$B$28:$D$28</c:f>
              <c:strCache>
                <c:ptCount val="1"/>
                <c:pt idx="0">
                  <c:v>LCL= 0.00%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none"/>
          </c:marker>
          <c:dLbls>
            <c:delete val="1"/>
          </c:dLbls>
          <c:errBars>
            <c:errDir val="y"/>
            <c:errBarType val="both"/>
            <c:errValType val="stdDev"/>
            <c:noEndCap val="0"/>
            <c:val val="1"/>
          </c:errBars>
          <c:errBars>
            <c:errDir val="x"/>
            <c:errBarType val="plus"/>
            <c:errValType val="cust"/>
            <c:noEndCap val="0"/>
            <c:plus>
              <c:numLit>
                <c:formatCode>General</c:formatCode>
                <c:ptCount val="1"/>
                <c:pt idx="0">
                  <c:v>25</c:v>
                </c:pt>
              </c:numLit>
            </c:plus>
            <c:spPr>
              <a:ln w="19050" cap="flat" cmpd="sng" algn="ctr">
                <a:solidFill>
                  <a:srgbClr val="FF0000"/>
                </a:solidFill>
                <a:prstDash val="dash"/>
                <a:round/>
              </a:ln>
            </c:spPr>
          </c:errBars>
          <c:xVal>
            <c:numRef>
              <c:f>'1A'!$A$9:$A$18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'1A'!$D$28</c:f>
              <c:numCache>
                <c:formatCode>0.00%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821129"/>
        <c:axId val="764256187"/>
      </c:scatterChart>
      <c:valAx>
        <c:axId val="568821129"/>
        <c:scaling>
          <c:orientation val="minMax"/>
          <c:max val="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64256187"/>
        <c:crosses val="autoZero"/>
        <c:crossBetween val="midCat"/>
        <c:majorUnit val="1"/>
        <c:minorUnit val="1"/>
      </c:valAx>
      <c:valAx>
        <c:axId val="764256187"/>
        <c:scaling>
          <c:orientation val="minMax"/>
        </c:scaling>
        <c:delete val="0"/>
        <c:axPos val="l"/>
        <c:numFmt formatCode="0.00%" sourceLinked="0"/>
        <c:majorTickMark val="cross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568821129"/>
        <c:crosses val="autoZero"/>
        <c:crossBetween val="midCat"/>
      </c:valAx>
      <c:spPr>
        <a:ln cmpd="sng">
          <a:noFill/>
        </a:ln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1" i="0" u="none" strike="noStrike" baseline="0">
                <a:solidFill>
                  <a:srgbClr val="000000"/>
                </a:solidFill>
                <a:latin typeface="Calibri" panose="020F0502020204030204" charset="0"/>
                <a:ea typeface="Calibri" panose="020F0502020204030204" charset="0"/>
                <a:cs typeface="Calibri" panose="020F0502020204030204" charset="0"/>
              </a:rPr>
              <a:t>X-R</a:t>
            </a:r>
            <a:r>
              <a:rPr altLang="en-US" sz="1800" b="1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控制图</a:t>
            </a:r>
            <a:endParaRPr lang="en-US" altLang="zh-CN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60407352210631"/>
          <c:y val="0.229216467463479"/>
          <c:w val="0.713859910581222"/>
          <c:h val="0.6310756972111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'1A'!$H$7</c:f>
              <c:strCache>
                <c:ptCount val="1"/>
                <c:pt idx="0">
                  <c:v>X平均值</c:v>
                </c:pt>
              </c:strCache>
            </c:strRef>
          </c:tx>
          <c:marker>
            <c:spPr>
              <a:solidFill>
                <a:schemeClr val="accent4">
                  <a:lumMod val="60000"/>
                  <a:lumOff val="40000"/>
                </a:schemeClr>
              </a:solidFill>
            </c:spPr>
          </c:marker>
          <c:dLbls>
            <c:delete val="1"/>
          </c:dLbls>
          <c:xVal>
            <c:numRef>
              <c:f>'1A'!$A$9:$A$18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'1A'!$H$9:$H$18</c:f>
              <c:numCache>
                <c:formatCode>0.00%</c:formatCode>
                <c:ptCount val="10"/>
                <c:pt idx="0">
                  <c:v>0.5632</c:v>
                </c:pt>
                <c:pt idx="1">
                  <c:v>0.5742</c:v>
                </c:pt>
                <c:pt idx="2">
                  <c:v>0.561</c:v>
                </c:pt>
                <c:pt idx="3">
                  <c:v>0.5676</c:v>
                </c:pt>
                <c:pt idx="4">
                  <c:v>0.5698</c:v>
                </c:pt>
                <c:pt idx="5">
                  <c:v>0.5652</c:v>
                </c:pt>
                <c:pt idx="6">
                  <c:v>0.567</c:v>
                </c:pt>
                <c:pt idx="7">
                  <c:v>0.568</c:v>
                </c:pt>
                <c:pt idx="8">
                  <c:v>0.5634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'1A'!$B$23:$D$23</c:f>
              <c:strCache>
                <c:ptCount val="1"/>
                <c:pt idx="0">
                  <c:v>UCL= 59.80%</c:v>
                </c:pt>
              </c:strCache>
            </c:strRef>
          </c:tx>
          <c:spPr>
            <a:ln w="19050" cap="flat" cmpd="sng" algn="ctr">
              <a:solidFill>
                <a:srgbClr val="0FB746"/>
              </a:solidFill>
              <a:prstDash val="sysDash"/>
              <a:miter lim="800000"/>
            </a:ln>
          </c:spPr>
          <c:marker>
            <c:symbol val="none"/>
          </c:marker>
          <c:dLbls>
            <c:delete val="1"/>
          </c:dLbls>
          <c:errBars>
            <c:errDir val="y"/>
            <c:errBarType val="both"/>
            <c:errValType val="stdDev"/>
            <c:noEndCap val="0"/>
            <c:val val="1"/>
          </c:errBars>
          <c:errBars>
            <c:errDir val="x"/>
            <c:errBarType val="plus"/>
            <c:errValType val="cust"/>
            <c:noEndCap val="1"/>
            <c:plus>
              <c:numLit>
                <c:formatCode>General</c:formatCode>
                <c:ptCount val="1"/>
                <c:pt idx="0">
                  <c:v>29</c:v>
                </c:pt>
              </c:numLit>
            </c:plus>
            <c:spPr>
              <a:ln w="19050" cap="flat" cmpd="sng" algn="ctr">
                <a:solidFill>
                  <a:srgbClr val="0FB746"/>
                </a:solidFill>
                <a:prstDash val="dash"/>
                <a:round/>
              </a:ln>
            </c:spPr>
          </c:errBars>
          <c:xVal>
            <c:numRef>
              <c:f>'1A'!$A$9:$A$18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'1A'!$D$23</c:f>
              <c:numCache>
                <c:formatCode>0.00%</c:formatCode>
                <c:ptCount val="1"/>
                <c:pt idx="0">
                  <c:v>0.598014444444444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'1A'!$B$22:$D$22</c:f>
              <c:strCache>
                <c:ptCount val="1"/>
                <c:pt idx="0">
                  <c:v>  CL= 56.66%</c:v>
                </c:pt>
              </c:strCache>
            </c:strRef>
          </c:tx>
          <c:spPr>
            <a:ln w="19050" cap="rnd" cmpd="sng" algn="ctr">
              <a:solidFill>
                <a:srgbClr val="FFC000"/>
              </a:solidFill>
              <a:prstDash val="sysDash"/>
              <a:round/>
            </a:ln>
          </c:spPr>
          <c:marker>
            <c:symbol val="none"/>
          </c:marker>
          <c:dLbls>
            <c:delete val="1"/>
          </c:dLbls>
          <c:errBars>
            <c:errDir val="y"/>
            <c:errBarType val="both"/>
            <c:errValType val="stdDev"/>
            <c:noEndCap val="0"/>
            <c:val val="1"/>
          </c:errBars>
          <c:errBars>
            <c:errDir val="x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25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19050" cap="flat" cmpd="sng" algn="ctr">
                <a:solidFill>
                  <a:srgbClr val="FFC000"/>
                </a:solidFill>
                <a:prstDash val="dash"/>
                <a:round/>
              </a:ln>
            </c:spPr>
          </c:errBars>
          <c:xVal>
            <c:numRef>
              <c:f>'1A'!$A$9:$A$18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'1A'!$D$22</c:f>
              <c:numCache>
                <c:formatCode>0.00%</c:formatCode>
                <c:ptCount val="1"/>
                <c:pt idx="0">
                  <c:v>0.5666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'1A'!$B$24:$D$24</c:f>
              <c:strCache>
                <c:ptCount val="1"/>
                <c:pt idx="0">
                  <c:v>LCL= 53.52%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ysDash"/>
              <a:round/>
            </a:ln>
          </c:spPr>
          <c:marker>
            <c:symbol val="none"/>
          </c:marker>
          <c:dLbls>
            <c:delete val="1"/>
          </c:dLbls>
          <c:errBars>
            <c:errDir val="y"/>
            <c:errBarType val="both"/>
            <c:errValType val="stdDev"/>
            <c:noEndCap val="0"/>
            <c:val val="1"/>
          </c:errBars>
          <c:errBars>
            <c:errDir val="x"/>
            <c:errBarType val="plus"/>
            <c:errValType val="cust"/>
            <c:noEndCap val="0"/>
            <c:plus>
              <c:numLit>
                <c:formatCode>General</c:formatCode>
                <c:ptCount val="1"/>
                <c:pt idx="0">
                  <c:v>25</c:v>
                </c:pt>
              </c:numLit>
            </c:plus>
            <c:spPr>
              <a:ln w="19050" cap="flat" cmpd="sng" algn="ctr">
                <a:solidFill>
                  <a:srgbClr val="FF0000"/>
                </a:solidFill>
                <a:prstDash val="dash"/>
                <a:round/>
              </a:ln>
            </c:spPr>
          </c:errBars>
          <c:xVal>
            <c:numRef>
              <c:f>'1A'!$A$9:$A$18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'1A'!$D$24</c:f>
              <c:numCache>
                <c:formatCode>0.00%</c:formatCode>
                <c:ptCount val="1"/>
                <c:pt idx="0">
                  <c:v>0.535185555555555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7401535"/>
        <c:axId val="292142715"/>
      </c:scatterChart>
      <c:valAx>
        <c:axId val="297401535"/>
        <c:scaling>
          <c:orientation val="minMax"/>
          <c:max val="9"/>
          <c:min val="1"/>
        </c:scaling>
        <c:delete val="0"/>
        <c:axPos val="b"/>
        <c:numFmt formatCode="#,##0_);[Red]\(#,##0\)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92142715"/>
        <c:crosses val="autoZero"/>
        <c:crossBetween val="midCat"/>
        <c:majorUnit val="1"/>
        <c:minorUnit val="1"/>
      </c:valAx>
      <c:valAx>
        <c:axId val="292142715"/>
        <c:scaling>
          <c:orientation val="minMax"/>
        </c:scaling>
        <c:delete val="0"/>
        <c:axPos val="l"/>
        <c:numFmt formatCode="0.00%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297401535"/>
        <c:crosses val="autoZero"/>
        <c:crossBetween val="midCat"/>
      </c:valAx>
      <c:spPr>
        <a:ln cmpd="sng">
          <a:noFill/>
        </a:ln>
      </c:spPr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 wrap="square"/>
    <a:lstStyle/>
    <a:p>
      <a:pPr>
        <a:defRPr lang="zh-CN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304800</xdr:colOff>
      <xdr:row>18</xdr:row>
      <xdr:rowOff>47625</xdr:rowOff>
    </xdr:from>
    <xdr:to>
      <xdr:col>5</xdr:col>
      <xdr:colOff>571500</xdr:colOff>
      <xdr:row>18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726180" y="5417185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25</xdr:row>
      <xdr:rowOff>47625</xdr:rowOff>
    </xdr:from>
    <xdr:to>
      <xdr:col>2</xdr:col>
      <xdr:colOff>390525</xdr:colOff>
      <xdr:row>25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615440" y="762889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8</xdr:col>
      <xdr:colOff>600075</xdr:colOff>
      <xdr:row>31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9617710"/>
        <a:ext cx="582739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31</xdr:row>
      <xdr:rowOff>0</xdr:rowOff>
    </xdr:from>
    <xdr:to>
      <xdr:col>9</xdr:col>
      <xdr:colOff>9525</xdr:colOff>
      <xdr:row>31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9617710"/>
        <a:ext cx="60102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18</xdr:row>
          <xdr:rowOff>0</xdr:rowOff>
        </xdr:from>
        <xdr:to>
          <xdr:col>0</xdr:col>
          <xdr:colOff>731520</xdr:colOff>
          <xdr:row>19</xdr:row>
          <xdr:rowOff>22860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5369560"/>
              <a:ext cx="274320" cy="3009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121920</xdr:colOff>
          <xdr:row>21</xdr:row>
          <xdr:rowOff>30480</xdr:rowOff>
        </xdr:from>
        <xdr:to>
          <xdr:col>2</xdr:col>
          <xdr:colOff>388620</xdr:colOff>
          <xdr:row>22</xdr:row>
          <xdr:rowOff>38100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61160" y="6278245"/>
              <a:ext cx="266700" cy="3028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22</xdr:row>
          <xdr:rowOff>106680</xdr:rowOff>
        </xdr:from>
        <xdr:to>
          <xdr:col>3</xdr:col>
          <xdr:colOff>30480</xdr:colOff>
          <xdr:row>23</xdr:row>
          <xdr:rowOff>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07820" y="6649720"/>
              <a:ext cx="563880" cy="3600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23</xdr:row>
          <xdr:rowOff>45720</xdr:rowOff>
        </xdr:from>
        <xdr:to>
          <xdr:col>3</xdr:col>
          <xdr:colOff>30480</xdr:colOff>
          <xdr:row>24</xdr:row>
          <xdr:rowOff>7620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07820" y="7055485"/>
              <a:ext cx="56388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26</xdr:row>
          <xdr:rowOff>114300</xdr:rowOff>
        </xdr:from>
        <xdr:to>
          <xdr:col>2</xdr:col>
          <xdr:colOff>426720</xdr:colOff>
          <xdr:row>27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77340" y="8019415"/>
              <a:ext cx="388620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20</xdr:row>
          <xdr:rowOff>99060</xdr:rowOff>
        </xdr:from>
        <xdr:to>
          <xdr:col>0</xdr:col>
          <xdr:colOff>685800</xdr:colOff>
          <xdr:row>20</xdr:row>
          <xdr:rowOff>228600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6118225"/>
              <a:ext cx="152400" cy="1295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</xdr:colOff>
          <xdr:row>27</xdr:row>
          <xdr:rowOff>68580</xdr:rowOff>
        </xdr:from>
        <xdr:to>
          <xdr:col>2</xdr:col>
          <xdr:colOff>563880</xdr:colOff>
          <xdr:row>27</xdr:row>
          <xdr:rowOff>365760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84960" y="8364220"/>
              <a:ext cx="518160" cy="29718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1</xdr:row>
      <xdr:rowOff>9525</xdr:rowOff>
    </xdr:from>
    <xdr:to>
      <xdr:col>9</xdr:col>
      <xdr:colOff>142875</xdr:colOff>
      <xdr:row>14</xdr:row>
      <xdr:rowOff>133985</xdr:rowOff>
    </xdr:to>
    <xdr:graphicFrame>
      <xdr:nvGraphicFramePr>
        <xdr:cNvPr id="2" name="图表 4"/>
        <xdr:cNvGraphicFramePr/>
      </xdr:nvGraphicFramePr>
      <xdr:xfrm>
        <a:off x="9525" y="365125"/>
        <a:ext cx="6305550" cy="27000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16</xdr:row>
      <xdr:rowOff>0</xdr:rowOff>
    </xdr:from>
    <xdr:to>
      <xdr:col>9</xdr:col>
      <xdr:colOff>153670</xdr:colOff>
      <xdr:row>29</xdr:row>
      <xdr:rowOff>9525</xdr:rowOff>
    </xdr:to>
    <xdr:graphicFrame>
      <xdr:nvGraphicFramePr>
        <xdr:cNvPr id="3" name="图表 4"/>
        <xdr:cNvGraphicFramePr/>
      </xdr:nvGraphicFramePr>
      <xdr:xfrm>
        <a:off x="19050" y="3327400"/>
        <a:ext cx="6306820" cy="25850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4.emf"/><Relationship Id="rId8" Type="http://schemas.openxmlformats.org/officeDocument/2006/relationships/oleObject" Target="../embeddings/oleObject4.bin"/><Relationship Id="rId7" Type="http://schemas.openxmlformats.org/officeDocument/2006/relationships/image" Target="../media/image3.emf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image" Target="../media/image2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5" Type="http://schemas.openxmlformats.org/officeDocument/2006/relationships/image" Target="../media/image7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6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5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L31"/>
  <sheetViews>
    <sheetView tabSelected="1" view="pageBreakPreview" zoomScale="76" zoomScaleNormal="100" zoomScaleSheetLayoutView="76" workbookViewId="0">
      <selection activeCell="A5" sqref="A5:I5"/>
    </sheetView>
  </sheetViews>
  <sheetFormatPr defaultColWidth="9" defaultRowHeight="15.6"/>
  <cols>
    <col min="1" max="1" width="10" style="3" customWidth="1"/>
    <col min="2" max="2" width="10.2" style="3" customWidth="1"/>
    <col min="3" max="3" width="7.9" style="3" customWidth="1"/>
    <col min="4" max="4" width="8.9" style="3" customWidth="1"/>
    <col min="5" max="8" width="7.9" style="3" customWidth="1"/>
    <col min="9" max="9" width="10.4" style="3" customWidth="1"/>
    <col min="10" max="16384" width="9" style="3"/>
  </cols>
  <sheetData>
    <row r="1" ht="17.4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9.25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ht="24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ht="40" customHeight="1" spans="1:9">
      <c r="A4" s="8" t="s">
        <v>3</v>
      </c>
      <c r="B4" s="9"/>
      <c r="C4" s="9"/>
      <c r="D4" s="9"/>
      <c r="E4" s="9"/>
      <c r="F4" s="9"/>
      <c r="G4" s="9"/>
      <c r="H4" s="9"/>
      <c r="I4" s="9"/>
    </row>
    <row r="5" ht="24" customHeight="1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ht="24" customHeight="1" spans="1:9">
      <c r="A6" s="11" t="s">
        <v>5</v>
      </c>
      <c r="B6" s="12"/>
      <c r="C6" s="12"/>
      <c r="D6" s="13" t="s">
        <v>6</v>
      </c>
      <c r="E6" s="13"/>
      <c r="F6" s="13"/>
      <c r="G6" s="13"/>
      <c r="H6" s="13"/>
      <c r="I6" s="13"/>
    </row>
    <row r="7" ht="23.25" customHeight="1" spans="1:9">
      <c r="A7" s="14" t="s">
        <v>7</v>
      </c>
      <c r="B7" s="15" t="s">
        <v>8</v>
      </c>
      <c r="C7" s="15" t="s">
        <v>9</v>
      </c>
      <c r="D7" s="15"/>
      <c r="E7" s="15"/>
      <c r="F7" s="15"/>
      <c r="G7" s="15"/>
      <c r="H7" s="16" t="s">
        <v>10</v>
      </c>
      <c r="I7" s="59" t="s">
        <v>11</v>
      </c>
    </row>
    <row r="8" ht="21.9" customHeight="1" spans="1:9">
      <c r="A8" s="17"/>
      <c r="B8" s="18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9"/>
      <c r="I8" s="60"/>
    </row>
    <row r="9" s="2" customFormat="1" ht="21.9" customHeight="1" spans="1:12">
      <c r="A9" s="20">
        <v>1</v>
      </c>
      <c r="B9" s="21" t="s">
        <v>18</v>
      </c>
      <c r="C9" s="22">
        <v>0.597</v>
      </c>
      <c r="D9" s="22">
        <v>0.573</v>
      </c>
      <c r="E9" s="22">
        <v>0.532</v>
      </c>
      <c r="F9" s="22">
        <v>0.569</v>
      </c>
      <c r="G9" s="22">
        <v>0.545</v>
      </c>
      <c r="H9" s="23">
        <f>SUM(C9:G9)/5</f>
        <v>0.5632</v>
      </c>
      <c r="I9" s="61">
        <f>MAX(C9:G9)-MIN(C9:G9)</f>
        <v>0.0649999999999999</v>
      </c>
      <c r="K9" s="62"/>
      <c r="L9" s="63"/>
    </row>
    <row r="10" s="2" customFormat="1" ht="21.9" customHeight="1" spans="1:12">
      <c r="A10" s="20">
        <v>2</v>
      </c>
      <c r="B10" s="21" t="s">
        <v>19</v>
      </c>
      <c r="C10" s="22">
        <v>0.571</v>
      </c>
      <c r="D10" s="22">
        <v>0.598</v>
      </c>
      <c r="E10" s="22">
        <v>0.584</v>
      </c>
      <c r="F10" s="22">
        <v>0.576</v>
      </c>
      <c r="G10" s="22">
        <v>0.542</v>
      </c>
      <c r="H10" s="23">
        <f t="shared" ref="H9:H17" si="0">SUM(C10:G10)/5</f>
        <v>0.5742</v>
      </c>
      <c r="I10" s="61">
        <f t="shared" ref="I9:I17" si="1">MAX(C10:G10)-MIN(C10:G10)</f>
        <v>0.0559999999999999</v>
      </c>
      <c r="K10" s="62"/>
      <c r="L10" s="63"/>
    </row>
    <row r="11" s="2" customFormat="1" ht="21.9" customHeight="1" spans="1:12">
      <c r="A11" s="20">
        <v>3</v>
      </c>
      <c r="B11" s="21" t="s">
        <v>20</v>
      </c>
      <c r="C11" s="22">
        <v>0.573</v>
      </c>
      <c r="D11" s="22">
        <v>0.554</v>
      </c>
      <c r="E11" s="22">
        <v>0.583</v>
      </c>
      <c r="F11" s="22">
        <v>0.561</v>
      </c>
      <c r="G11" s="22">
        <v>0.534</v>
      </c>
      <c r="H11" s="23">
        <f t="shared" si="0"/>
        <v>0.561</v>
      </c>
      <c r="I11" s="61">
        <f t="shared" si="1"/>
        <v>0.0489999999999999</v>
      </c>
      <c r="K11" s="62"/>
      <c r="L11" s="63"/>
    </row>
    <row r="12" s="2" customFormat="1" ht="21.9" customHeight="1" spans="1:12">
      <c r="A12" s="20">
        <v>4</v>
      </c>
      <c r="B12" s="21" t="s">
        <v>21</v>
      </c>
      <c r="C12" s="22">
        <v>0.536</v>
      </c>
      <c r="D12" s="22">
        <v>0.587</v>
      </c>
      <c r="E12" s="22">
        <v>0.592</v>
      </c>
      <c r="F12" s="22">
        <v>0.569</v>
      </c>
      <c r="G12" s="22">
        <v>0.554</v>
      </c>
      <c r="H12" s="23">
        <f t="shared" si="0"/>
        <v>0.5676</v>
      </c>
      <c r="I12" s="61">
        <f t="shared" si="1"/>
        <v>0.056</v>
      </c>
      <c r="K12" s="62"/>
      <c r="L12" s="63"/>
    </row>
    <row r="13" s="2" customFormat="1" ht="21.9" customHeight="1" spans="1:12">
      <c r="A13" s="24">
        <v>5</v>
      </c>
      <c r="B13" s="21" t="s">
        <v>22</v>
      </c>
      <c r="C13" s="22">
        <v>0.578</v>
      </c>
      <c r="D13" s="22">
        <v>0.569</v>
      </c>
      <c r="E13" s="22">
        <v>0.589</v>
      </c>
      <c r="F13" s="22">
        <v>0.562</v>
      </c>
      <c r="G13" s="22">
        <v>0.551</v>
      </c>
      <c r="H13" s="23">
        <f t="shared" si="0"/>
        <v>0.5698</v>
      </c>
      <c r="I13" s="61">
        <f t="shared" si="1"/>
        <v>0.0379999999999999</v>
      </c>
      <c r="K13" s="62"/>
      <c r="L13" s="63"/>
    </row>
    <row r="14" s="2" customFormat="1" ht="21.9" customHeight="1" spans="1:12">
      <c r="A14" s="24">
        <v>6</v>
      </c>
      <c r="B14" s="21" t="s">
        <v>23</v>
      </c>
      <c r="C14" s="22">
        <v>0.547</v>
      </c>
      <c r="D14" s="22">
        <v>0.596</v>
      </c>
      <c r="E14" s="22">
        <v>0.573</v>
      </c>
      <c r="F14" s="22">
        <v>0.589</v>
      </c>
      <c r="G14" s="22">
        <v>0.521</v>
      </c>
      <c r="H14" s="23">
        <f t="shared" si="0"/>
        <v>0.5652</v>
      </c>
      <c r="I14" s="61">
        <f t="shared" si="1"/>
        <v>0.075</v>
      </c>
      <c r="K14" s="62"/>
      <c r="L14" s="63"/>
    </row>
    <row r="15" s="2" customFormat="1" ht="21.9" customHeight="1" spans="1:12">
      <c r="A15" s="24">
        <v>7</v>
      </c>
      <c r="B15" s="21" t="s">
        <v>24</v>
      </c>
      <c r="C15" s="22">
        <v>0.569</v>
      </c>
      <c r="D15" s="22">
        <v>0.547</v>
      </c>
      <c r="E15" s="22">
        <v>0.582</v>
      </c>
      <c r="F15" s="22">
        <v>0.595</v>
      </c>
      <c r="G15" s="22">
        <v>0.542</v>
      </c>
      <c r="H15" s="23">
        <f t="shared" si="0"/>
        <v>0.567</v>
      </c>
      <c r="I15" s="61">
        <f t="shared" si="1"/>
        <v>0.0529999999999999</v>
      </c>
      <c r="K15" s="62"/>
      <c r="L15" s="63"/>
    </row>
    <row r="16" s="2" customFormat="1" ht="21.9" customHeight="1" spans="1:12">
      <c r="A16" s="24">
        <v>8</v>
      </c>
      <c r="B16" s="21" t="s">
        <v>25</v>
      </c>
      <c r="C16" s="22">
        <v>0.558</v>
      </c>
      <c r="D16" s="22">
        <v>0.532</v>
      </c>
      <c r="E16" s="22">
        <v>0.584</v>
      </c>
      <c r="F16" s="22">
        <v>0.592</v>
      </c>
      <c r="G16" s="25">
        <v>0.574</v>
      </c>
      <c r="H16" s="23">
        <f t="shared" si="0"/>
        <v>0.568</v>
      </c>
      <c r="I16" s="61">
        <f t="shared" si="1"/>
        <v>0.0600000000000001</v>
      </c>
      <c r="K16" s="62"/>
      <c r="L16" s="64"/>
    </row>
    <row r="17" s="2" customFormat="1" ht="21.9" customHeight="1" spans="1:12">
      <c r="A17" s="24">
        <v>9</v>
      </c>
      <c r="B17" s="21" t="s">
        <v>26</v>
      </c>
      <c r="C17" s="22">
        <v>0.552</v>
      </c>
      <c r="D17" s="22">
        <v>0.546</v>
      </c>
      <c r="E17" s="22">
        <v>0.579</v>
      </c>
      <c r="F17" s="22">
        <v>0.584</v>
      </c>
      <c r="G17" s="22">
        <v>0.556</v>
      </c>
      <c r="H17" s="23">
        <f t="shared" si="0"/>
        <v>0.5634</v>
      </c>
      <c r="I17" s="61">
        <f t="shared" si="1"/>
        <v>0.0379999999999999</v>
      </c>
      <c r="K17" s="62"/>
      <c r="L17" s="63"/>
    </row>
    <row r="18" s="2" customFormat="1" ht="21.9" customHeight="1" spans="1:12">
      <c r="A18" s="24">
        <v>10</v>
      </c>
      <c r="B18" s="21"/>
      <c r="C18" s="26"/>
      <c r="D18" s="26"/>
      <c r="E18" s="26"/>
      <c r="F18" s="26"/>
      <c r="G18" s="26"/>
      <c r="H18" s="27"/>
      <c r="I18" s="26"/>
      <c r="K18" s="62"/>
      <c r="L18" s="63"/>
    </row>
    <row r="19" s="2" customFormat="1" ht="21.9" customHeight="1" spans="1:9">
      <c r="A19" s="28"/>
      <c r="B19" s="29">
        <f>AVERAGE(H9:H17)</f>
        <v>0.5666</v>
      </c>
      <c r="C19" s="30"/>
      <c r="D19" s="30"/>
      <c r="E19" s="30"/>
      <c r="F19" s="31"/>
      <c r="G19" s="32">
        <f>AVERAGE(I9:I17)</f>
        <v>0.0544444444444444</v>
      </c>
      <c r="H19" s="33"/>
      <c r="I19" s="65"/>
    </row>
    <row r="20" s="2" customFormat="1" ht="29.25" customHeight="1" spans="1:9">
      <c r="A20" s="34" t="s">
        <v>27</v>
      </c>
      <c r="B20" s="35"/>
      <c r="C20" s="36" t="s">
        <v>28</v>
      </c>
      <c r="D20" s="37">
        <v>0.577</v>
      </c>
      <c r="E20" s="36" t="s">
        <v>29</v>
      </c>
      <c r="F20" s="37">
        <v>2.114</v>
      </c>
      <c r="G20" s="36" t="s">
        <v>30</v>
      </c>
      <c r="H20" s="37">
        <v>0</v>
      </c>
      <c r="I20" s="66"/>
    </row>
    <row r="21" ht="18" spans="1:9">
      <c r="A21" s="38"/>
      <c r="B21" s="39" t="s">
        <v>31</v>
      </c>
      <c r="C21" s="40"/>
      <c r="D21" s="2"/>
      <c r="E21" s="2"/>
      <c r="F21" s="2"/>
      <c r="G21" s="2"/>
      <c r="H21" s="2"/>
      <c r="I21" s="2"/>
    </row>
    <row r="22" ht="23.25" customHeight="1" spans="1:9">
      <c r="A22" s="41" t="s">
        <v>32</v>
      </c>
      <c r="B22" s="42" t="s">
        <v>33</v>
      </c>
      <c r="C22" s="43"/>
      <c r="D22" s="44">
        <f>SUM(B19)</f>
        <v>0.5666</v>
      </c>
      <c r="E22" s="45"/>
      <c r="F22" s="2"/>
      <c r="G22" s="2"/>
      <c r="H22" s="2"/>
      <c r="I22" s="2"/>
    </row>
    <row r="23" ht="36.75" customHeight="1" spans="1:9">
      <c r="A23" s="41" t="s">
        <v>34</v>
      </c>
      <c r="B23" s="42" t="s">
        <v>35</v>
      </c>
      <c r="C23" s="43"/>
      <c r="D23" s="46">
        <f>SUM(D22+D20*G19)</f>
        <v>0.598014444444444</v>
      </c>
      <c r="E23" s="45"/>
      <c r="F23" s="47"/>
      <c r="G23" s="47"/>
      <c r="H23" s="48"/>
      <c r="I23" s="48"/>
    </row>
    <row r="24" ht="27" customHeight="1" spans="1:9">
      <c r="A24" s="41" t="s">
        <v>36</v>
      </c>
      <c r="B24" s="42" t="s">
        <v>37</v>
      </c>
      <c r="D24" s="46">
        <f>SUM(B19-D20*G19)</f>
        <v>0.535185555555555</v>
      </c>
      <c r="E24" s="45"/>
      <c r="F24" s="49"/>
      <c r="G24" s="49"/>
      <c r="H24" s="49"/>
      <c r="I24" s="2"/>
    </row>
    <row r="25" ht="18" spans="1:9">
      <c r="A25" s="50" t="s">
        <v>11</v>
      </c>
      <c r="B25" s="51" t="s">
        <v>31</v>
      </c>
      <c r="D25" s="44"/>
      <c r="E25" s="2"/>
      <c r="F25" s="2"/>
      <c r="G25" s="2"/>
      <c r="H25" s="2"/>
      <c r="I25" s="2"/>
    </row>
    <row r="26" ht="25.5" customHeight="1" spans="1:9">
      <c r="A26" s="52" t="s">
        <v>38</v>
      </c>
      <c r="B26" s="53" t="s">
        <v>39</v>
      </c>
      <c r="D26" s="44">
        <f>SUM(G19)</f>
        <v>0.0544444444444444</v>
      </c>
      <c r="E26" s="45"/>
      <c r="F26" s="2"/>
      <c r="G26" s="2"/>
      <c r="H26" s="2"/>
      <c r="I26" s="2"/>
    </row>
    <row r="27" ht="30.75" customHeight="1" spans="1:9">
      <c r="A27" s="41" t="s">
        <v>34</v>
      </c>
      <c r="B27" s="42" t="s">
        <v>35</v>
      </c>
      <c r="D27" s="44">
        <f>SUM(F20*G19)</f>
        <v>0.115095555555555</v>
      </c>
      <c r="E27" s="45"/>
      <c r="F27" s="54"/>
      <c r="G27" s="2"/>
      <c r="H27" s="48"/>
      <c r="I27" s="48"/>
    </row>
    <row r="28" ht="29.25" customHeight="1" spans="1:9">
      <c r="A28" s="41" t="s">
        <v>36</v>
      </c>
      <c r="B28" s="42" t="s">
        <v>37</v>
      </c>
      <c r="D28" s="46">
        <f>SUM(H20*G19)</f>
        <v>0</v>
      </c>
      <c r="E28" s="45"/>
      <c r="F28" s="2"/>
      <c r="G28" s="2"/>
      <c r="H28" s="48"/>
      <c r="I28" s="48"/>
    </row>
    <row r="29" spans="1:9">
      <c r="A29" s="55" t="s">
        <v>40</v>
      </c>
      <c r="B29" s="56"/>
      <c r="C29" s="56"/>
      <c r="D29" s="56"/>
      <c r="E29" s="56"/>
      <c r="F29" s="56"/>
      <c r="G29" s="56"/>
      <c r="H29" s="56"/>
      <c r="I29" s="56"/>
    </row>
    <row r="30" ht="36" customHeight="1" spans="1:9">
      <c r="A30" s="57" t="s">
        <v>41</v>
      </c>
      <c r="B30" s="57"/>
      <c r="C30" s="57"/>
      <c r="D30" s="57"/>
      <c r="E30" s="57"/>
      <c r="F30" s="57"/>
      <c r="G30" s="57"/>
      <c r="H30" s="57"/>
      <c r="I30" s="57"/>
    </row>
    <row r="31" ht="23.25" customHeight="1" spans="2:9">
      <c r="B31" s="58" t="s">
        <v>42</v>
      </c>
      <c r="C31" s="58"/>
      <c r="D31" s="58"/>
      <c r="E31" s="58"/>
      <c r="F31" s="58"/>
      <c r="G31" s="58"/>
      <c r="H31" s="58"/>
      <c r="I31" s="58"/>
    </row>
  </sheetData>
  <mergeCells count="18">
    <mergeCell ref="A1:I1"/>
    <mergeCell ref="A2:I2"/>
    <mergeCell ref="A3:I3"/>
    <mergeCell ref="A4:I4"/>
    <mergeCell ref="A5:I5"/>
    <mergeCell ref="D6:I6"/>
    <mergeCell ref="C7:G7"/>
    <mergeCell ref="A20:B20"/>
    <mergeCell ref="B21:C21"/>
    <mergeCell ref="H23:I23"/>
    <mergeCell ref="H27:I27"/>
    <mergeCell ref="H28:I28"/>
    <mergeCell ref="A29:I29"/>
    <mergeCell ref="A30:I30"/>
    <mergeCell ref="B31:I31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scale="95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8" progId="Equation.3" r:id="rId3">
          <objectPr defaultSize="0" r:id="rId4">
            <anchor moveWithCells="1">
              <from>
                <xdr:col>0</xdr:col>
                <xdr:colOff>457200</xdr:colOff>
                <xdr:row>18</xdr:row>
                <xdr:rowOff>0</xdr:rowOff>
              </from>
              <to>
                <xdr:col>0</xdr:col>
                <xdr:colOff>731520</xdr:colOff>
                <xdr:row>19</xdr:row>
                <xdr:rowOff>22860</xdr:rowOff>
              </to>
            </anchor>
          </objectPr>
        </oleObject>
      </mc:Choice>
      <mc:Fallback>
        <oleObject shapeId="19458" progId="Equation.3" r:id="rId3"/>
      </mc:Fallback>
    </mc:AlternateContent>
    <mc:AlternateContent xmlns:mc="http://schemas.openxmlformats.org/markup-compatibility/2006">
      <mc:Choice Requires="x14">
        <oleObject shapeId="19460" progId="Equation.3" r:id="rId5">
          <objectPr defaultSize="0" r:id="rId4">
            <anchor moveWithCells="1">
              <from>
                <xdr:col>2</xdr:col>
                <xdr:colOff>121920</xdr:colOff>
                <xdr:row>21</xdr:row>
                <xdr:rowOff>30480</xdr:rowOff>
              </from>
              <to>
                <xdr:col>2</xdr:col>
                <xdr:colOff>388620</xdr:colOff>
                <xdr:row>22</xdr:row>
                <xdr:rowOff>38100</xdr:rowOff>
              </to>
            </anchor>
          </objectPr>
        </oleObject>
      </mc:Choice>
      <mc:Fallback>
        <oleObject shapeId="19460" progId="Equation.3" r:id="rId5"/>
      </mc:Fallback>
    </mc:AlternateContent>
    <mc:AlternateContent xmlns:mc="http://schemas.openxmlformats.org/markup-compatibility/2006">
      <mc:Choice Requires="x14">
        <oleObject shapeId="19461" progId="Equation.3" r:id="rId6">
          <objectPr defaultSize="0" r:id="rId7">
            <anchor moveWithCells="1">
              <from>
                <xdr:col>2</xdr:col>
                <xdr:colOff>68580</xdr:colOff>
                <xdr:row>22</xdr:row>
                <xdr:rowOff>106680</xdr:rowOff>
              </from>
              <to>
                <xdr:col>3</xdr:col>
                <xdr:colOff>30480</xdr:colOff>
                <xdr:row>23</xdr:row>
                <xdr:rowOff>0</xdr:rowOff>
              </to>
            </anchor>
          </objectPr>
        </oleObject>
      </mc:Choice>
      <mc:Fallback>
        <oleObject shapeId="19461" progId="Equation.3" r:id="rId6"/>
      </mc:Fallback>
    </mc:AlternateContent>
    <mc:AlternateContent xmlns:mc="http://schemas.openxmlformats.org/markup-compatibility/2006">
      <mc:Choice Requires="x14">
        <oleObject shapeId="19462" progId="Equation.3" r:id="rId8">
          <objectPr defaultSize="0" r:id="rId9">
            <anchor moveWithCells="1">
              <from>
                <xdr:col>2</xdr:col>
                <xdr:colOff>68580</xdr:colOff>
                <xdr:row>23</xdr:row>
                <xdr:rowOff>45720</xdr:rowOff>
              </from>
              <to>
                <xdr:col>3</xdr:col>
                <xdr:colOff>30480</xdr:colOff>
                <xdr:row>24</xdr:row>
                <xdr:rowOff>7620</xdr:rowOff>
              </to>
            </anchor>
          </objectPr>
        </oleObject>
      </mc:Choice>
      <mc:Fallback>
        <oleObject shapeId="19462" progId="Equation.3" r:id="rId8"/>
      </mc:Fallback>
    </mc:AlternateContent>
    <mc:AlternateContent xmlns:mc="http://schemas.openxmlformats.org/markup-compatibility/2006">
      <mc:Choice Requires="x14">
        <oleObject shapeId="19464" progId="Equation.3" r:id="rId10">
          <objectPr defaultSize="0" r:id="rId11">
            <anchor moveWithCells="1">
              <from>
                <xdr:col>2</xdr:col>
                <xdr:colOff>38100</xdr:colOff>
                <xdr:row>26</xdr:row>
                <xdr:rowOff>114300</xdr:rowOff>
              </from>
              <to>
                <xdr:col>2</xdr:col>
                <xdr:colOff>426720</xdr:colOff>
                <xdr:row>27</xdr:row>
                <xdr:rowOff>0</xdr:rowOff>
              </to>
            </anchor>
          </objectPr>
        </oleObject>
      </mc:Choice>
      <mc:Fallback>
        <oleObject shapeId="19464" progId="Equation.3" r:id="rId10"/>
      </mc:Fallback>
    </mc:AlternateContent>
    <mc:AlternateContent xmlns:mc="http://schemas.openxmlformats.org/markup-compatibility/2006">
      <mc:Choice Requires="x14">
        <oleObject shapeId="19465" progId="Equation.3" r:id="rId12">
          <objectPr defaultSize="0" r:id="rId13">
            <anchor moveWithCells="1" sizeWithCells="1">
              <from>
                <xdr:col>0</xdr:col>
                <xdr:colOff>533400</xdr:colOff>
                <xdr:row>20</xdr:row>
                <xdr:rowOff>99060</xdr:rowOff>
              </from>
              <to>
                <xdr:col>0</xdr:col>
                <xdr:colOff>685800</xdr:colOff>
                <xdr:row>20</xdr:row>
                <xdr:rowOff>228600</xdr:rowOff>
              </to>
            </anchor>
          </objectPr>
        </oleObject>
      </mc:Choice>
      <mc:Fallback>
        <oleObject shapeId="19465" progId="Equation.3" r:id="rId12"/>
      </mc:Fallback>
    </mc:AlternateContent>
    <mc:AlternateContent xmlns:mc="http://schemas.openxmlformats.org/markup-compatibility/2006">
      <mc:Choice Requires="x14">
        <oleObject shapeId="19466" progId="Equation.3" r:id="rId14">
          <objectPr defaultSize="0" r:id="rId15">
            <anchor moveWithCells="1">
              <from>
                <xdr:col>2</xdr:col>
                <xdr:colOff>45720</xdr:colOff>
                <xdr:row>27</xdr:row>
                <xdr:rowOff>68580</xdr:rowOff>
              </from>
              <to>
                <xdr:col>2</xdr:col>
                <xdr:colOff>563880</xdr:colOff>
                <xdr:row>27</xdr:row>
                <xdr:rowOff>365760</xdr:rowOff>
              </to>
            </anchor>
          </objectPr>
        </oleObject>
      </mc:Choice>
      <mc:Fallback>
        <oleObject shapeId="19466" progId="Equation.3" r:id="rId1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M19" sqref="M19"/>
    </sheetView>
  </sheetViews>
  <sheetFormatPr defaultColWidth="9" defaultRowHeight="15.6"/>
  <sheetData>
    <row r="1" ht="28" customHeight="1" spans="1:1">
      <c r="A1" s="1" t="s">
        <v>43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1996-12-17T01:32:00Z</dcterms:created>
  <cp:lastPrinted>2018-01-06T08:00:00Z</cp:lastPrinted>
  <dcterms:modified xsi:type="dcterms:W3CDTF">2020-10-16T03:55:25Z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