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590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<sst xmlns="http://schemas.openxmlformats.org/spreadsheetml/2006/main" count="58" uniqueCount="52">
  <si>
    <t>附2-2</t>
  </si>
  <si>
    <t>BV12W16 6" 软密封蝶阀壳体强度试验测量过程监视统计记录表</t>
  </si>
  <si>
    <t xml:space="preserve">测量过程名称：试验 </t>
  </si>
  <si>
    <t>被测参数：压力值         测量值：（2.4-3.0）MPa     允差范围：0.6MPa</t>
  </si>
  <si>
    <t xml:space="preserve">测量仪器： 压力试验机（压力表)       测量范围：（0～6）MPa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</si>
  <si>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</si>
  <si>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（0～6）MPa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</si>
  <si>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</si>
  <si>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</si>
  <si>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</si>
  <si>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</si>
  <si>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</si>
  <si>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</si>
  <si>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</si>
  <si>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</si>
  <si>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</si>
  <si>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</si>
  <si>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2019.8.10</t>
  </si>
  <si>
    <t>2019.8.16</t>
  </si>
  <si>
    <t>2019.8.24</t>
  </si>
  <si>
    <t>2019.9.1</t>
  </si>
  <si>
    <t>2019.9.12</t>
  </si>
  <si>
    <t>2019.9.25</t>
  </si>
  <si>
    <t>2019.10.12</t>
  </si>
  <si>
    <t>2019.10.29</t>
  </si>
  <si>
    <t>2019.11.8</t>
  </si>
  <si>
    <t>2019.11.18</t>
  </si>
  <si>
    <t>2019.12.2</t>
  </si>
  <si>
    <t>2019.12.10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</si>
  <si>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</si>
  <si>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</si>
  <si>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</si>
  <si>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</si>
  <si>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</si>
  <si>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</si>
  <si>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</si>
  <si>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</si>
  <si>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</si>
  <si>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</si>
  <si>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</si>
  <si>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</si>
  <si>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</si>
  <si>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</si>
  <si>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均值、极差控制图状态正常，产品壳体强度试验测量过程中未出现非正常变异，能满足生产工艺要求。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</si>
  <si>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</t>
    </r>
    <r>
      <rPr>
        <sz val="12"/>
        <rFont val="微软雅黑"/>
        <charset val="134"/>
      </rPr>
      <t>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腾跃</t>
    </r>
    <r>
      <rPr>
        <sz val="12"/>
        <rFont val="Times New Roman"/>
        <charset val="134"/>
      </rPr>
      <t xml:space="preserve">                          2019.12.10</t>
    </r>
  </si>
  <si>
    <t>附2-2 BV12W16 6" 软密封蝶阀壳体强度试验测量过程控制图</t>
  </si>
  <si>
    <t>UCL=2.48</t>
  </si>
  <si>
    <t>CL=2.46</t>
  </si>
  <si>
    <t>LCL=2.44</t>
  </si>
  <si>
    <t>UCL=0.07</t>
  </si>
  <si>
    <t>CL=0.04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</si>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</sst>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[Red]\(0.00\)"/>
    <numFmt numFmtId="178" formatCode="0.0_ "/>
    <numFmt numFmtId="179" formatCode="0.00_ "/>
  </numFmts>
  <fonts count="37">
    <font>
      <sz val="12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0"/>
      <name val="宋体"/>
      <charset val="134"/>
    </font>
    <font>
      <sz val="12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9" borderId="17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73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/>
    <xf numFmtId="179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justify" vertic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179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179" fontId="6" fillId="0" borderId="0" xfId="0" applyNumberFormat="1" applyFont="1" applyFill="1" applyBorder="1" applyAlignment="1" applyProtection="1">
      <alignment horizontal="center"/>
    </xf>
    <xf numFmtId="179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179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79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179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17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9" fontId="8" fillId="0" borderId="2" xfId="0" applyNumberFormat="1" applyFont="1" applyFill="1" applyBorder="1" applyAlignment="1" applyProtection="1">
      <alignment horizontal="center" vertical="top" wrapText="1"/>
    </xf>
    <xf numFmtId="179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179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179" fontId="0" fillId="0" borderId="8" xfId="0" applyNumberFormat="1" applyFont="1" applyFill="1" applyBorder="1" applyAlignment="1" applyProtection="1">
      <alignment horizontal="left" vertical="center"/>
    </xf>
    <xf numFmtId="179" fontId="0" fillId="0" borderId="8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179" fontId="12" fillId="0" borderId="0" xfId="0" applyNumberFormat="1" applyFont="1" applyFill="1" applyBorder="1" applyAlignment="1" applyProtection="1"/>
    <xf numFmtId="179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179" fontId="0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wrapText="1"/>
    </xf>
    <xf numFmtId="178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2533252005471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0368296643995"/>
          <c:y val="0.170676904437576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 </c:formatCode>
                <c:ptCount val="12"/>
                <c:pt idx="0">
                  <c:v>2.456</c:v>
                </c:pt>
                <c:pt idx="1">
                  <c:v>2.464</c:v>
                </c:pt>
                <c:pt idx="2">
                  <c:v>2.46</c:v>
                </c:pt>
                <c:pt idx="3">
                  <c:v>2.464</c:v>
                </c:pt>
                <c:pt idx="4">
                  <c:v>2.456</c:v>
                </c:pt>
                <c:pt idx="5">
                  <c:v>2.468</c:v>
                </c:pt>
                <c:pt idx="6">
                  <c:v>2.468</c:v>
                </c:pt>
                <c:pt idx="7">
                  <c:v>2.468</c:v>
                </c:pt>
                <c:pt idx="8">
                  <c:v>2.46</c:v>
                </c:pt>
                <c:pt idx="9">
                  <c:v>2.456</c:v>
                </c:pt>
                <c:pt idx="10">
                  <c:v>2.456</c:v>
                </c:pt>
                <c:pt idx="11">
                  <c:v>2.468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0.04</c:v>
                </c:pt>
                <c:pt idx="1">
                  <c:v>0.02</c:v>
                </c:pt>
                <c:pt idx="2">
                  <c:v>0</c:v>
                </c:pt>
                <c:pt idx="3">
                  <c:v>0.02</c:v>
                </c:pt>
                <c:pt idx="4">
                  <c:v>0.02</c:v>
                </c:pt>
                <c:pt idx="5">
                  <c:v>0.0600000000000001</c:v>
                </c:pt>
                <c:pt idx="6">
                  <c:v>0.0600000000000001</c:v>
                </c:pt>
                <c:pt idx="7">
                  <c:v>0.0600000000000001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4730" y="740410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2880" y="101409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1415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598805" y="73564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57655" y="85217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1930" y="8924290"/>
          <a:ext cx="6445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1930" y="9312275"/>
          <a:ext cx="6445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3830" y="105886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598805" y="81502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3355" y="109029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209550</xdr:colOff>
      <xdr:row>3</xdr:row>
      <xdr:rowOff>28575</xdr:rowOff>
    </xdr:from>
    <xdr:to>
      <xdr:col>10</xdr:col>
      <xdr:colOff>494665</xdr:colOff>
      <xdr:row>19</xdr:row>
      <xdr:rowOff>16510</xdr:rowOff>
    </xdr:to>
    <xdr:graphicFrame>
      <xdr:nvGraphicFramePr>
        <xdr:cNvPr id="2" name="图表 1"/>
        <xdr:cNvGraphicFramePr/>
      </xdr:nvGraphicFramePr>
      <xdr:xfrm>
        <a:off x="209550" y="323850"/>
        <a:ext cx="7501890" cy="28200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</xdr:row>
      <xdr:rowOff>38100</xdr:rowOff>
    </xdr:from>
    <xdr:to>
      <xdr:col>10</xdr:col>
      <xdr:colOff>295275</xdr:colOff>
      <xdr:row>5</xdr:row>
      <xdr:rowOff>38100</xdr:rowOff>
    </xdr:to>
    <xdr:cxnSp>
      <xdr:nvCxnSpPr>
        <xdr:cNvPr id="4" name="直接连接符 3"/>
        <xdr:cNvCxnSpPr/>
      </xdr:nvCxnSpPr>
      <xdr:spPr>
        <a:xfrm>
          <a:off x="514350" y="752475"/>
          <a:ext cx="6997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>
      <xdr:nvGraphicFramePr>
        <xdr:cNvPr id="6" name="图表 5"/>
        <xdr:cNvGraphicFramePr/>
      </xdr:nvGraphicFramePr>
      <xdr:xfrm>
        <a:off x="114300" y="3098165"/>
        <a:ext cx="7606665" cy="252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28575</xdr:rowOff>
    </xdr:from>
    <xdr:to>
      <xdr:col>10</xdr:col>
      <xdr:colOff>152400</xdr:colOff>
      <xdr:row>21</xdr:row>
      <xdr:rowOff>47625</xdr:rowOff>
    </xdr:to>
    <xdr:cxnSp>
      <xdr:nvCxnSpPr>
        <xdr:cNvPr id="7" name="直接连接符 6"/>
        <xdr:cNvCxnSpPr/>
      </xdr:nvCxnSpPr>
      <xdr:spPr>
        <a:xfrm flipV="1">
          <a:off x="542925" y="3573780"/>
          <a:ext cx="682625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25</xdr:row>
      <xdr:rowOff>9525</xdr:rowOff>
    </xdr:from>
    <xdr:to>
      <xdr:col>10</xdr:col>
      <xdr:colOff>285750</xdr:colOff>
      <xdr:row>25</xdr:row>
      <xdr:rowOff>28575</xdr:rowOff>
    </xdr:to>
    <xdr:cxnSp>
      <xdr:nvCxnSpPr>
        <xdr:cNvPr id="8" name="直接连接符 7"/>
        <xdr:cNvCxnSpPr/>
      </xdr:nvCxnSpPr>
      <xdr:spPr>
        <a:xfrm flipV="1">
          <a:off x="533400" y="4335780"/>
          <a:ext cx="69691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5345430"/>
          <a:ext cx="69500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9</xdr:row>
      <xdr:rowOff>219075</xdr:rowOff>
    </xdr:from>
    <xdr:to>
      <xdr:col>10</xdr:col>
      <xdr:colOff>494665</xdr:colOff>
      <xdr:row>10</xdr:row>
      <xdr:rowOff>60960</xdr:rowOff>
    </xdr:to>
    <xdr:cxnSp>
      <xdr:nvCxnSpPr>
        <xdr:cNvPr id="3" name="直接连接符 2"/>
        <xdr:cNvCxnSpPr>
          <a:endCxn id="2" idx="3"/>
        </xdr:cNvCxnSpPr>
      </xdr:nvCxnSpPr>
      <xdr:spPr>
        <a:xfrm>
          <a:off x="781050" y="1657350"/>
          <a:ext cx="6930390" cy="8001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15</xdr:row>
      <xdr:rowOff>180975</xdr:rowOff>
    </xdr:from>
    <xdr:to>
      <xdr:col>10</xdr:col>
      <xdr:colOff>485775</xdr:colOff>
      <xdr:row>15</xdr:row>
      <xdr:rowOff>200025</xdr:rowOff>
    </xdr:to>
    <xdr:cxnSp>
      <xdr:nvCxnSpPr>
        <xdr:cNvPr id="5" name="直接连接符 4"/>
        <xdr:cNvCxnSpPr/>
      </xdr:nvCxnSpPr>
      <xdr:spPr>
        <a:xfrm>
          <a:off x="752475" y="2876550"/>
          <a:ext cx="69500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0.05444</cdr:x>
      <cdr:y>0.45984</cdr:y>
    </cdr:from>
    <cdr:to>
      <cdr:x>0.96518</cdr:x>
      <cdr:y>0.45984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08559" y="1273398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15" workbookViewId="0">
      <selection activeCell="B15" sqref="B15"/>
    </sheetView>
  </sheetViews>
  <sheetFormatPr defaultColWidth="9" defaultRowHeight="14.25"/>
  <cols>
    <col min="1" max="1" width="7.85833333333333" customWidth="1"/>
    <col min="2" max="2" width="10.2083333333333" customWidth="1"/>
    <col min="3" max="3" width="9.20833333333333" customWidth="1"/>
    <col min="4" max="4" width="7.85833333333333" style="5" customWidth="1"/>
    <col min="5" max="5" width="7.64166666666667" style="5" customWidth="1"/>
    <col min="6" max="6" width="7.85833333333333" style="5" customWidth="1"/>
    <col min="7" max="7" width="10.7083333333333" customWidth="1"/>
    <col min="8" max="8" width="7.5" style="5" customWidth="1"/>
    <col min="9" max="9" width="7.85833333333333" customWidth="1"/>
    <col min="10" max="256" width="9" customWidth="1"/>
  </cols>
  <sheetData>
    <row r="1" ht="40.5" spans="1:1">
      <c r="A1" s="6" t="s">
        <v>0</v>
      </c>
    </row>
    <row r="2" ht="45" customHeight="1" spans="1:9">
      <c r="A2" s="7" t="s">
        <v>1</v>
      </c>
      <c r="B2" s="8"/>
      <c r="C2" s="8"/>
      <c r="D2" s="9"/>
      <c r="E2" s="9"/>
      <c r="F2" s="9"/>
      <c r="G2" s="8"/>
      <c r="H2" s="9"/>
      <c r="I2" s="8"/>
    </row>
    <row r="3" customHeight="1" spans="1:9">
      <c r="A3" s="10"/>
      <c r="B3" s="11"/>
      <c r="C3" s="11"/>
      <c r="D3" s="12"/>
      <c r="E3" s="12"/>
      <c r="F3" s="13"/>
      <c r="G3" s="14"/>
      <c r="H3" s="15"/>
      <c r="I3" s="11"/>
    </row>
    <row r="4" ht="24" customHeight="1" spans="1:9">
      <c r="A4" s="16" t="s">
        <v>2</v>
      </c>
      <c r="B4" s="16"/>
      <c r="C4" s="16"/>
      <c r="D4" s="17"/>
      <c r="E4" s="17"/>
      <c r="F4" s="17"/>
      <c r="G4" s="16"/>
      <c r="H4" s="17"/>
      <c r="I4" s="18"/>
    </row>
    <row r="5" ht="24" customHeight="1" spans="1:9">
      <c r="A5" s="18" t="s">
        <v>3</v>
      </c>
      <c r="B5" s="18"/>
      <c r="C5" s="18"/>
      <c r="D5" s="19"/>
      <c r="E5" s="19"/>
      <c r="F5" s="19"/>
      <c r="G5" s="18"/>
      <c r="H5" s="19"/>
      <c r="I5" s="18"/>
    </row>
    <row r="6" ht="24" customHeight="1" spans="1:9">
      <c r="A6" s="18" t="s">
        <v>4</v>
      </c>
      <c r="B6" s="18"/>
      <c r="C6" s="18"/>
      <c r="D6" s="19"/>
      <c r="E6" s="19"/>
      <c r="F6" s="19"/>
      <c r="G6" s="18"/>
      <c r="H6" s="19"/>
      <c r="I6" s="18"/>
    </row>
    <row r="7" ht="32.25" customHeight="1" spans="1:9">
      <c r="A7" s="20" t="s">
        <v>5</v>
      </c>
      <c r="B7" s="20"/>
      <c r="C7" s="20"/>
      <c r="D7" s="21" t="s">
        <v>6</v>
      </c>
      <c r="E7" s="21"/>
      <c r="F7" s="21"/>
      <c r="G7" s="20"/>
      <c r="H7" s="19"/>
      <c r="I7" s="18"/>
    </row>
    <row r="8" ht="23.25" customHeight="1" spans="1:9">
      <c r="A8" s="22" t="s">
        <v>7</v>
      </c>
      <c r="B8" s="23" t="s">
        <v>8</v>
      </c>
      <c r="C8" s="23" t="s">
        <v>9</v>
      </c>
      <c r="D8" s="24"/>
      <c r="E8" s="24"/>
      <c r="F8" s="24"/>
      <c r="G8" s="23"/>
      <c r="H8" s="25"/>
      <c r="I8" s="66" t="s">
        <v>10</v>
      </c>
    </row>
    <row r="9" ht="22" customHeight="1" spans="1:9">
      <c r="A9" s="26"/>
      <c r="B9" s="27" t="s">
        <v>11</v>
      </c>
      <c r="C9" s="28" t="s">
        <v>12</v>
      </c>
      <c r="D9" s="29" t="s">
        <v>13</v>
      </c>
      <c r="E9" s="29" t="s">
        <v>14</v>
      </c>
      <c r="F9" s="29" t="s">
        <v>15</v>
      </c>
      <c r="G9" s="28" t="s">
        <v>16</v>
      </c>
      <c r="H9" s="30"/>
      <c r="I9" s="67"/>
    </row>
    <row r="10" ht="22" customHeight="1" spans="1:9">
      <c r="A10" s="31">
        <v>1</v>
      </c>
      <c r="B10" s="32" t="s">
        <v>17</v>
      </c>
      <c r="C10" s="33">
        <v>2.46</v>
      </c>
      <c r="D10" s="33">
        <v>2.46</v>
      </c>
      <c r="E10" s="33">
        <v>2.48</v>
      </c>
      <c r="F10" s="33">
        <v>2.44</v>
      </c>
      <c r="G10" s="33">
        <v>2.44</v>
      </c>
      <c r="H10" s="34">
        <f t="shared" ref="H10:H16" si="0">SUM(C10:G10)/5</f>
        <v>2.456</v>
      </c>
      <c r="I10" s="33">
        <f t="shared" ref="I10:I21" si="1">MAX(C10:G10)-MIN(C10:G10)</f>
        <v>0.04</v>
      </c>
    </row>
    <row r="11" ht="22" customHeight="1" spans="1:9">
      <c r="A11" s="31">
        <v>2</v>
      </c>
      <c r="B11" s="32" t="s">
        <v>18</v>
      </c>
      <c r="C11" s="33">
        <v>2.46</v>
      </c>
      <c r="D11" s="33">
        <v>2.46</v>
      </c>
      <c r="E11" s="33">
        <v>2.46</v>
      </c>
      <c r="F11" s="33">
        <v>2.48</v>
      </c>
      <c r="G11" s="33">
        <v>2.46</v>
      </c>
      <c r="H11" s="34">
        <f t="shared" si="0"/>
        <v>2.464</v>
      </c>
      <c r="I11" s="33">
        <f t="shared" si="1"/>
        <v>0.02</v>
      </c>
    </row>
    <row r="12" ht="22" customHeight="1" spans="1:9">
      <c r="A12" s="31">
        <v>3</v>
      </c>
      <c r="B12" s="32" t="s">
        <v>19</v>
      </c>
      <c r="C12" s="33">
        <v>2.46</v>
      </c>
      <c r="D12" s="33">
        <v>2.46</v>
      </c>
      <c r="E12" s="33">
        <v>2.46</v>
      </c>
      <c r="F12" s="33">
        <v>2.46</v>
      </c>
      <c r="G12" s="33">
        <v>2.46</v>
      </c>
      <c r="H12" s="34">
        <f t="shared" si="0"/>
        <v>2.46</v>
      </c>
      <c r="I12" s="33">
        <f t="shared" si="1"/>
        <v>0</v>
      </c>
    </row>
    <row r="13" ht="22" customHeight="1" spans="1:9">
      <c r="A13" s="31">
        <v>4</v>
      </c>
      <c r="B13" s="32" t="s">
        <v>20</v>
      </c>
      <c r="C13" s="33">
        <v>2.46</v>
      </c>
      <c r="D13" s="33">
        <v>2.46</v>
      </c>
      <c r="E13" s="33">
        <v>2.46</v>
      </c>
      <c r="F13" s="33">
        <v>2.48</v>
      </c>
      <c r="G13" s="33">
        <v>2.46</v>
      </c>
      <c r="H13" s="34">
        <f t="shared" si="0"/>
        <v>2.464</v>
      </c>
      <c r="I13" s="33">
        <f t="shared" si="1"/>
        <v>0.02</v>
      </c>
    </row>
    <row r="14" ht="22" customHeight="1" spans="1:9">
      <c r="A14" s="35">
        <v>5</v>
      </c>
      <c r="B14" s="32" t="s">
        <v>21</v>
      </c>
      <c r="C14" s="33">
        <v>2.46</v>
      </c>
      <c r="D14" s="33">
        <v>2.46</v>
      </c>
      <c r="E14" s="33">
        <v>2.46</v>
      </c>
      <c r="F14" s="33">
        <v>2.44</v>
      </c>
      <c r="G14" s="33">
        <v>2.46</v>
      </c>
      <c r="H14" s="34">
        <f t="shared" si="0"/>
        <v>2.456</v>
      </c>
      <c r="I14" s="33">
        <f t="shared" si="1"/>
        <v>0.02</v>
      </c>
    </row>
    <row r="15" ht="22" customHeight="1" spans="1:9">
      <c r="A15" s="35">
        <v>6</v>
      </c>
      <c r="B15" s="32" t="s">
        <v>22</v>
      </c>
      <c r="C15" s="33">
        <v>2.48</v>
      </c>
      <c r="D15" s="33">
        <v>2.48</v>
      </c>
      <c r="E15" s="33">
        <v>2.48</v>
      </c>
      <c r="F15" s="33">
        <v>2.42</v>
      </c>
      <c r="G15" s="33">
        <v>2.48</v>
      </c>
      <c r="H15" s="34">
        <f t="shared" si="0"/>
        <v>2.468</v>
      </c>
      <c r="I15" s="33">
        <f t="shared" si="1"/>
        <v>0.0600000000000001</v>
      </c>
    </row>
    <row r="16" ht="22" customHeight="1" spans="1:9">
      <c r="A16" s="35">
        <v>7</v>
      </c>
      <c r="B16" s="32" t="s">
        <v>23</v>
      </c>
      <c r="C16" s="33">
        <v>2.48</v>
      </c>
      <c r="D16" s="33">
        <v>2.48</v>
      </c>
      <c r="E16" s="33">
        <v>2.48</v>
      </c>
      <c r="F16" s="33">
        <v>2.42</v>
      </c>
      <c r="G16" s="33">
        <v>2.48</v>
      </c>
      <c r="H16" s="34">
        <f t="shared" si="0"/>
        <v>2.468</v>
      </c>
      <c r="I16" s="33">
        <f t="shared" si="1"/>
        <v>0.0600000000000001</v>
      </c>
    </row>
    <row r="17" ht="22" customHeight="1" spans="1:9">
      <c r="A17" s="35">
        <v>8</v>
      </c>
      <c r="B17" s="32" t="s">
        <v>24</v>
      </c>
      <c r="C17" s="33">
        <v>2.48</v>
      </c>
      <c r="D17" s="33">
        <v>2.48</v>
      </c>
      <c r="E17" s="33">
        <v>2.48</v>
      </c>
      <c r="F17" s="33">
        <v>2.42</v>
      </c>
      <c r="G17" s="33">
        <v>2.48</v>
      </c>
      <c r="H17" s="34">
        <f t="shared" ref="H17:H21" si="2">SUM(C17:G17)/5</f>
        <v>2.468</v>
      </c>
      <c r="I17" s="33">
        <f t="shared" si="1"/>
        <v>0.0600000000000001</v>
      </c>
    </row>
    <row r="18" ht="22" customHeight="1" spans="1:9">
      <c r="A18" s="35">
        <v>9</v>
      </c>
      <c r="B18" s="32" t="s">
        <v>25</v>
      </c>
      <c r="C18" s="33">
        <v>2.46</v>
      </c>
      <c r="D18" s="33">
        <v>2.46</v>
      </c>
      <c r="E18" s="33">
        <v>2.48</v>
      </c>
      <c r="F18" s="33">
        <v>2.44</v>
      </c>
      <c r="G18" s="33">
        <v>2.46</v>
      </c>
      <c r="H18" s="34">
        <f t="shared" si="2"/>
        <v>2.46</v>
      </c>
      <c r="I18" s="33">
        <f t="shared" si="1"/>
        <v>0.04</v>
      </c>
    </row>
    <row r="19" ht="22" customHeight="1" spans="1:9">
      <c r="A19" s="35">
        <v>10</v>
      </c>
      <c r="B19" s="32" t="s">
        <v>26</v>
      </c>
      <c r="C19" s="33">
        <v>2.46</v>
      </c>
      <c r="D19" s="33">
        <v>2.46</v>
      </c>
      <c r="E19" s="33">
        <v>2.48</v>
      </c>
      <c r="F19" s="33">
        <v>2.44</v>
      </c>
      <c r="G19" s="33">
        <v>2.44</v>
      </c>
      <c r="H19" s="34">
        <f t="shared" si="2"/>
        <v>2.456</v>
      </c>
      <c r="I19" s="33">
        <f t="shared" si="1"/>
        <v>0.04</v>
      </c>
    </row>
    <row r="20" ht="22" customHeight="1" spans="1:9">
      <c r="A20" s="35">
        <v>11</v>
      </c>
      <c r="B20" s="32" t="s">
        <v>27</v>
      </c>
      <c r="C20" s="33">
        <v>2.46</v>
      </c>
      <c r="D20" s="33">
        <v>2.46</v>
      </c>
      <c r="E20" s="33">
        <v>2.48</v>
      </c>
      <c r="F20" s="33">
        <v>2.44</v>
      </c>
      <c r="G20" s="33">
        <v>2.44</v>
      </c>
      <c r="H20" s="34">
        <f t="shared" si="2"/>
        <v>2.456</v>
      </c>
      <c r="I20" s="33">
        <f t="shared" si="1"/>
        <v>0.04</v>
      </c>
    </row>
    <row r="21" ht="22" customHeight="1" spans="1:9">
      <c r="A21" s="35">
        <v>12</v>
      </c>
      <c r="B21" s="32" t="s">
        <v>28</v>
      </c>
      <c r="C21" s="33">
        <v>2.46</v>
      </c>
      <c r="D21" s="33">
        <v>2.46</v>
      </c>
      <c r="E21" s="33">
        <v>2.48</v>
      </c>
      <c r="F21" s="33">
        <v>2.46</v>
      </c>
      <c r="G21" s="33">
        <v>2.48</v>
      </c>
      <c r="H21" s="34">
        <f t="shared" si="2"/>
        <v>2.468</v>
      </c>
      <c r="I21" s="33">
        <f t="shared" si="1"/>
        <v>0.02</v>
      </c>
    </row>
    <row r="22" ht="22" customHeight="1" spans="1:9">
      <c r="A22" s="35"/>
      <c r="B22" s="36"/>
      <c r="C22" s="35"/>
      <c r="D22" s="37"/>
      <c r="E22" s="37"/>
      <c r="F22" s="37"/>
      <c r="G22" s="35"/>
      <c r="H22" s="38"/>
      <c r="I22" s="68"/>
    </row>
    <row r="23" ht="22" customHeight="1" spans="1:9">
      <c r="A23" s="35"/>
      <c r="B23" s="36"/>
      <c r="C23" s="35"/>
      <c r="D23" s="37"/>
      <c r="E23" s="37"/>
      <c r="F23" s="37"/>
      <c r="G23" s="35"/>
      <c r="H23" s="38"/>
      <c r="I23" s="68"/>
    </row>
    <row r="24" ht="22" customHeight="1" spans="1:9">
      <c r="A24" s="35"/>
      <c r="B24" s="36"/>
      <c r="C24" s="35"/>
      <c r="D24" s="37"/>
      <c r="E24" s="37"/>
      <c r="F24" s="37"/>
      <c r="G24" s="35"/>
      <c r="H24" s="38"/>
      <c r="I24" s="69"/>
    </row>
    <row r="25" ht="22" customHeight="1" spans="1:9">
      <c r="A25" s="39"/>
      <c r="B25" s="40">
        <f>AVERAGE(H10:H21)</f>
        <v>2.462</v>
      </c>
      <c r="F25" s="41"/>
      <c r="G25" s="41">
        <f>AVERAGE(I10:I21)</f>
        <v>0.035</v>
      </c>
      <c r="H25" s="42"/>
      <c r="I25" s="70"/>
    </row>
    <row r="26" ht="29.25" customHeight="1" spans="1:9">
      <c r="A26" s="43" t="s">
        <v>29</v>
      </c>
      <c r="B26" s="44"/>
      <c r="C26" s="45" t="s">
        <v>30</v>
      </c>
      <c r="D26" s="46">
        <v>0.577</v>
      </c>
      <c r="E26" s="47" t="s">
        <v>31</v>
      </c>
      <c r="F26" s="46">
        <v>2.114</v>
      </c>
      <c r="G26" s="45" t="s">
        <v>32</v>
      </c>
      <c r="H26" s="46">
        <v>0</v>
      </c>
      <c r="I26" s="71"/>
    </row>
    <row r="27" ht="37.5" customHeight="1" spans="1:3">
      <c r="A27" s="48"/>
      <c r="B27" s="49" t="s">
        <v>33</v>
      </c>
      <c r="C27" s="50"/>
    </row>
    <row r="28" ht="23.25" customHeight="1" spans="1:5">
      <c r="A28" s="51" t="s">
        <v>34</v>
      </c>
      <c r="B28" s="52" t="s">
        <v>35</v>
      </c>
      <c r="C28" s="53"/>
      <c r="D28" s="54">
        <f>SUM(B25)</f>
        <v>2.462</v>
      </c>
      <c r="E28" s="55"/>
    </row>
    <row r="29" ht="36.75" customHeight="1" spans="1:9">
      <c r="A29" s="51" t="s">
        <v>36</v>
      </c>
      <c r="B29" s="52" t="s">
        <v>37</v>
      </c>
      <c r="C29" s="53"/>
      <c r="D29" s="54">
        <f>SUM(D28+D26*G25)</f>
        <v>2.482195</v>
      </c>
      <c r="E29" s="55"/>
      <c r="F29" s="56"/>
      <c r="G29" s="57"/>
      <c r="H29" s="58"/>
      <c r="I29" s="72"/>
    </row>
    <row r="30" ht="27" customHeight="1" spans="1:8">
      <c r="A30" s="51" t="s">
        <v>38</v>
      </c>
      <c r="B30" s="52" t="s">
        <v>39</v>
      </c>
      <c r="D30" s="54">
        <f>SUM(B25-D26*G25)</f>
        <v>2.441805</v>
      </c>
      <c r="E30" s="55"/>
      <c r="F30" s="56"/>
      <c r="G30" s="59"/>
      <c r="H30" s="56"/>
    </row>
    <row r="31" ht="39.75" customHeight="1" spans="1:4">
      <c r="A31" s="60" t="s">
        <v>10</v>
      </c>
      <c r="B31" s="61" t="s">
        <v>33</v>
      </c>
      <c r="D31" s="54"/>
    </row>
    <row r="32" ht="25.5" customHeight="1" spans="1:5">
      <c r="A32" s="62" t="s">
        <v>40</v>
      </c>
      <c r="B32" s="52" t="s">
        <v>41</v>
      </c>
      <c r="D32" s="54">
        <f>SUM(G25)</f>
        <v>0.035</v>
      </c>
      <c r="E32" s="55"/>
    </row>
    <row r="33" ht="30.75" customHeight="1" spans="1:9">
      <c r="A33" s="51" t="s">
        <v>36</v>
      </c>
      <c r="B33" s="52" t="s">
        <v>37</v>
      </c>
      <c r="D33" s="54">
        <f>SUM(F26*G25)</f>
        <v>0.0739900000000001</v>
      </c>
      <c r="E33" s="55"/>
      <c r="F33" s="41"/>
      <c r="H33" s="58"/>
      <c r="I33" s="72"/>
    </row>
    <row r="34" ht="29.25" customHeight="1" spans="1:9">
      <c r="A34" s="51" t="s">
        <v>38</v>
      </c>
      <c r="B34" s="52" t="s">
        <v>39</v>
      </c>
      <c r="D34" s="54">
        <f>SUM(H25*G25)</f>
        <v>0</v>
      </c>
      <c r="E34" s="55"/>
      <c r="H34" s="58"/>
      <c r="I34" s="72"/>
    </row>
    <row r="35" ht="48" customHeight="1" spans="1:9">
      <c r="A35" s="63" t="s">
        <v>42</v>
      </c>
      <c r="B35" s="64"/>
      <c r="C35" s="64"/>
      <c r="D35" s="54"/>
      <c r="E35" s="54"/>
      <c r="F35" s="54"/>
      <c r="G35" s="64"/>
      <c r="H35" s="54"/>
      <c r="I35" s="64"/>
    </row>
    <row r="36" ht="46.5" customHeight="1" spans="1:9">
      <c r="A36" s="63" t="s">
        <v>43</v>
      </c>
      <c r="B36" s="63"/>
      <c r="C36" s="63"/>
      <c r="D36" s="65"/>
      <c r="E36" s="65"/>
      <c r="F36" s="65"/>
      <c r="G36" s="63"/>
      <c r="H36" s="65"/>
      <c r="I36" s="63"/>
    </row>
    <row r="37" ht="49.5" customHeight="1" spans="2:9">
      <c r="B37" s="14" t="s">
        <v>44</v>
      </c>
      <c r="C37" s="14"/>
      <c r="D37" s="15"/>
      <c r="E37" s="15"/>
      <c r="F37" s="15"/>
      <c r="G37" s="14"/>
      <c r="H37" s="15"/>
      <c r="I37" s="14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19" workbookViewId="0">
      <selection activeCell="M15" sqref="M15"/>
    </sheetView>
  </sheetViews>
  <sheetFormatPr defaultColWidth="9" defaultRowHeight="14.25"/>
  <cols>
    <col min="10" max="10" width="13.7083333333333" customWidth="1"/>
    <col min="11" max="11" width="9" customWidth="1"/>
    <col min="12" max="12" width="14.1416666666667" customWidth="1"/>
  </cols>
  <sheetData>
    <row r="1" spans="1:11">
      <c r="A1" s="2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5" ht="18.75" spans="12:12">
      <c r="L5" s="4" t="s">
        <v>46</v>
      </c>
    </row>
    <row r="10" ht="18.75" spans="12:12">
      <c r="L10" s="4" t="s">
        <v>47</v>
      </c>
    </row>
    <row r="11" ht="18.75" spans="12:12">
      <c r="L11" s="4"/>
    </row>
    <row r="15" ht="18.75" spans="12:12">
      <c r="L15" s="4" t="s">
        <v>48</v>
      </c>
    </row>
    <row r="16" ht="24" customHeight="1"/>
    <row r="17" ht="9" customHeight="1"/>
    <row r="18" hidden="1"/>
    <row r="19" ht="1" customHeight="1"/>
    <row r="20" ht="14.15" customHeight="1"/>
    <row r="21" ht="18.75" spans="12:12">
      <c r="L21" s="4" t="s">
        <v>49</v>
      </c>
    </row>
    <row r="25" ht="18.75" spans="12:12">
      <c r="L25" s="4" t="s">
        <v>50</v>
      </c>
    </row>
    <row r="26" ht="6" customHeight="1"/>
    <row r="29" ht="12" customHeight="1"/>
    <row r="30" hidden="1"/>
    <row r="33" ht="18.75" spans="12:12">
      <c r="L33" s="4" t="s">
        <v>51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083333333333" customWidth="1"/>
  </cols>
  <sheetData>
    <row r="2" ht="32.15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0</cp:revision>
  <dcterms:created xsi:type="dcterms:W3CDTF">1996-12-17T01:32:00Z</dcterms:created>
  <cp:lastPrinted>2019-07-09T07:34:00Z</cp:lastPrinted>
  <dcterms:modified xsi:type="dcterms:W3CDTF">2020-03-18T07:36:46Z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