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1A" sheetId="16" r:id="rId1"/>
    <sheet name="控制图" sheetId="18" r:id="rId2"/>
  </sheets>
  <definedNames>
    <definedName name="_xlnm.Print_Area" localSheetId="0">'1A'!$A$1:$I$32</definedName>
    <definedName name="_xlnm.Print_Area" localSheetId="1">控制图!$A$1:$M$31</definedName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<sst xmlns="http://schemas.openxmlformats.org/spreadsheetml/2006/main" count="66" uniqueCount="55">
  <si>
    <t xml:space="preserve">附录D           </t>
  </si>
  <si>
    <t>石油钻采配件连接套外径尺寸测量过程监视统计记录表</t>
  </si>
  <si>
    <t>测量过程名称：石油钻采配件连接套外径尺寸测量</t>
  </si>
  <si>
    <t>被测参数：石油钻采配件连接套外径尺寸 测量范围：120.0-120.2mm   允差范围：0-0.2 mm</t>
  </si>
  <si>
    <t>测量设备：游标卡尺      测量范围：(0-300)mm   示值误差±0.04mm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</si>
  <si>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</si>
  <si>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核查标准：标准量块组120mm</t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</si>
  <si>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</si>
  <si>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</si>
  <si>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</si>
  <si>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</si>
  <si>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</si>
  <si>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</si>
  <si>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</si>
  <si>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</si>
  <si>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</si>
  <si>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</si>
  <si>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2020.1.11</t>
  </si>
  <si>
    <t>2020.1.17</t>
  </si>
  <si>
    <t>2020.3.10</t>
  </si>
  <si>
    <t>2020.3.23</t>
  </si>
  <si>
    <t xml:space="preserve">                  </t>
  </si>
  <si>
    <t xml:space="preserve">                          </t>
  </si>
  <si>
    <t>2020.4.12</t>
  </si>
  <si>
    <t>2020.4.22</t>
  </si>
  <si>
    <t>2020.5.8</t>
  </si>
  <si>
    <t xml:space="preserve">                        </t>
  </si>
  <si>
    <t>2020.5.19</t>
  </si>
  <si>
    <t>2020.5.30</t>
  </si>
  <si>
    <t>2020.6.1</t>
  </si>
  <si>
    <t>2020.6.10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</si>
  <si>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</si>
  <si>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</si>
  <si>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</si>
  <si>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</si>
  <si>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</si>
  <si>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</si>
  <si>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</si>
  <si>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</si>
  <si>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</si>
  <si>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</si>
  <si>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</si>
  <si>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</si>
  <si>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</si>
  <si>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</si>
  <si>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</si>
  <si>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均值、极差控制图状态正常，产品石油钻采配件连接套外径尺寸测量过程中未出现非正常变异，
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</si>
  <si>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核查人员：张猛</t>
    </r>
  </si>
  <si>
    <t>附录E            石油钻采配件连接套外径尺寸测量过程质控图</t>
  </si>
  <si>
    <t>UCL=120.04</t>
  </si>
  <si>
    <t>CL=120.02</t>
  </si>
  <si>
    <t>LCL=120.01</t>
  </si>
  <si>
    <t>UCL=0.06</t>
  </si>
  <si>
    <t>CL=0.03</t>
  </si>
  <si>
    <t>LCL=0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</si>
</sst>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 "/>
    <numFmt numFmtId="178" formatCode="0.00;[Red]0.00"/>
    <numFmt numFmtId="179" formatCode="0.000_ "/>
  </numFmts>
  <fonts count="33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8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4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8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0" borderId="7" xfId="0" applyFont="1" applyBorder="1" applyAlignment="1"/>
    <xf numFmtId="177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9" fillId="0" borderId="0" xfId="0" applyFont="1"/>
    <xf numFmtId="178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79" fontId="6" fillId="0" borderId="0" xfId="0" applyNumberFormat="1" applyFont="1" applyBorder="1" applyAlignment="1">
      <alignment horizontal="center" wrapText="1"/>
    </xf>
    <xf numFmtId="179" fontId="6" fillId="0" borderId="0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0672"/>
        <c:axId val="94626944"/>
      </c:lineChart>
      <c:catAx>
        <c:axId val="9462067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626944"/>
        <c:crosses val="autoZero"/>
        <c:auto val="1"/>
        <c:lblAlgn val="ctr"/>
        <c:lblOffset val="100"/>
        <c:tickLblSkip val="1"/>
        <c:noMultiLvlLbl val="0"/>
      </c:catAx>
      <c:valAx>
        <c:axId val="946269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62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5008"/>
        <c:axId val="94477312"/>
      </c:lineChart>
      <c:catAx>
        <c:axId val="944750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477312"/>
        <c:crosses val="autoZero"/>
        <c:auto val="1"/>
        <c:lblAlgn val="ctr"/>
        <c:lblOffset val="100"/>
        <c:tickLblSkip val="1"/>
        <c:noMultiLvlLbl val="0"/>
      </c:catAx>
      <c:valAx>
        <c:axId val="94477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47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>
        <c:manualLayout>
          <c:xMode val="edge"/>
          <c:yMode val="edge"/>
          <c:x val="0.434927549115477"/>
          <c:y val="0.0067996373526745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18366076984621"/>
          <c:y val="0.166817769718948"/>
          <c:w val="0.912383322962041"/>
          <c:h val="0.6850407978241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'1A'!$H$9:$H$19</c:f>
              <c:numCache>
                <c:formatCode>0.00;[Red]0.00</c:formatCode>
                <c:ptCount val="11"/>
                <c:pt idx="0">
                  <c:v>120.036</c:v>
                </c:pt>
                <c:pt idx="1">
                  <c:v>120.02</c:v>
                </c:pt>
                <c:pt idx="2">
                  <c:v>120.036</c:v>
                </c:pt>
                <c:pt idx="3">
                  <c:v>120.024</c:v>
                </c:pt>
                <c:pt idx="4">
                  <c:v>120.024</c:v>
                </c:pt>
                <c:pt idx="5">
                  <c:v>120.036</c:v>
                </c:pt>
                <c:pt idx="6">
                  <c:v>120.02</c:v>
                </c:pt>
                <c:pt idx="7">
                  <c:v>120.02</c:v>
                </c:pt>
                <c:pt idx="8">
                  <c:v>120.036</c:v>
                </c:pt>
                <c:pt idx="9">
                  <c:v>120.028</c:v>
                </c:pt>
                <c:pt idx="10">
                  <c:v>120.02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4510464"/>
        <c:axId val="103470208"/>
      </c:lineChart>
      <c:catAx>
        <c:axId val="945104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3470208"/>
        <c:crosses val="autoZero"/>
        <c:auto val="1"/>
        <c:lblAlgn val="ctr"/>
        <c:lblOffset val="100"/>
        <c:noMultiLvlLbl val="0"/>
      </c:catAx>
      <c:valAx>
        <c:axId val="10347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0"/>
        <c:majorTickMark val="out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510464"/>
        <c:crosses val="autoZero"/>
        <c:crossBetween val="between"/>
        <c:majorUnit val="0.01"/>
        <c:minorUnit val="0.0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极差控制图</a:t>
            </a:r>
            <a:endParaRPr lang="zh-CN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20885398072117"/>
          <c:y val="0.025369978858351"/>
          <c:w val="0.928275615851482"/>
          <c:h val="0.92268831571529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0.00;[Red]0.00</c:formatCode>
                <c:ptCount val="11"/>
                <c:pt idx="0">
                  <c:v>0.0200000000000102</c:v>
                </c:pt>
                <c:pt idx="1">
                  <c:v>0</c:v>
                </c:pt>
                <c:pt idx="2">
                  <c:v>0.0200000000000102</c:v>
                </c:pt>
                <c:pt idx="3">
                  <c:v>0.0200000000000102</c:v>
                </c:pt>
                <c:pt idx="4">
                  <c:v>0.0400000000000063</c:v>
                </c:pt>
                <c:pt idx="5">
                  <c:v>0.0200000000000102</c:v>
                </c:pt>
                <c:pt idx="6">
                  <c:v>0.0400000000000063</c:v>
                </c:pt>
                <c:pt idx="7">
                  <c:v>0.0400000000000063</c:v>
                </c:pt>
                <c:pt idx="8">
                  <c:v>0.0200000000000102</c:v>
                </c:pt>
                <c:pt idx="9">
                  <c:v>0.0200000000000102</c:v>
                </c:pt>
                <c:pt idx="10">
                  <c:v>0.0400000000000063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03557376"/>
        <c:axId val="103559168"/>
      </c:lineChart>
      <c:catAx>
        <c:axId val="10355737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3559168"/>
        <c:crosses val="autoZero"/>
        <c:auto val="1"/>
        <c:lblAlgn val="ctr"/>
        <c:lblOffset val="100"/>
        <c:noMultiLvlLbl val="0"/>
      </c:catAx>
      <c:valAx>
        <c:axId val="103559168"/>
        <c:scaling>
          <c:orientation val="minMax"/>
          <c:max val="0.1"/>
          <c:min val="-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355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304800</xdr:colOff>
      <xdr:row>19</xdr:row>
      <xdr:rowOff>47625</xdr:rowOff>
    </xdr:from>
    <xdr:to>
      <xdr:col>5</xdr:col>
      <xdr:colOff>571500</xdr:colOff>
      <xdr:row>19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24275" y="54597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26</xdr:row>
      <xdr:rowOff>47625</xdr:rowOff>
    </xdr:from>
    <xdr:to>
      <xdr:col>2</xdr:col>
      <xdr:colOff>390525</xdr:colOff>
      <xdr:row>26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769112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600075</xdr:colOff>
      <xdr:row>32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9573895"/>
        <a:ext cx="58197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0</xdr:rowOff>
    </xdr:from>
    <xdr:to>
      <xdr:col>9</xdr:col>
      <xdr:colOff>9525</xdr:colOff>
      <xdr:row>32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9573895"/>
        <a:ext cx="60007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29175" y="1857375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19</xdr:row>
          <xdr:rowOff>0</xdr:rowOff>
        </xdr:from>
        <xdr:to>
          <xdr:col>0</xdr:col>
          <xdr:colOff>733425</xdr:colOff>
          <xdr:row>20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541210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28575</xdr:rowOff>
        </xdr:from>
        <xdr:to>
          <xdr:col>2</xdr:col>
          <xdr:colOff>390525</xdr:colOff>
          <xdr:row>23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632904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104775</xdr:rowOff>
        </xdr:from>
        <xdr:to>
          <xdr:col>3</xdr:col>
          <xdr:colOff>28575</xdr:colOff>
          <xdr:row>24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9725" y="670052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47625</xdr:rowOff>
        </xdr:from>
        <xdr:to>
          <xdr:col>3</xdr:col>
          <xdr:colOff>28575</xdr:colOff>
          <xdr:row>25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9725" y="711009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114300</xdr:rowOff>
        </xdr:from>
        <xdr:to>
          <xdr:col>2</xdr:col>
          <xdr:colOff>428625</xdr:colOff>
          <xdr:row>28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808164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21</xdr:row>
          <xdr:rowOff>95250</xdr:rowOff>
        </xdr:from>
        <xdr:to>
          <xdr:col>0</xdr:col>
          <xdr:colOff>685800</xdr:colOff>
          <xdr:row>21</xdr:row>
          <xdr:rowOff>228600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6157595"/>
              <a:ext cx="15240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66675</xdr:rowOff>
        </xdr:from>
        <xdr:to>
          <xdr:col>2</xdr:col>
          <xdr:colOff>561975</xdr:colOff>
          <xdr:row>28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8424545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62865</xdr:colOff>
      <xdr:row>2</xdr:row>
      <xdr:rowOff>132080</xdr:rowOff>
    </xdr:from>
    <xdr:to>
      <xdr:col>10</xdr:col>
      <xdr:colOff>347980</xdr:colOff>
      <xdr:row>16</xdr:row>
      <xdr:rowOff>160020</xdr:rowOff>
    </xdr:to>
    <xdr:graphicFrame>
      <xdr:nvGraphicFramePr>
        <xdr:cNvPr id="3" name="图表 2"/>
        <xdr:cNvGraphicFramePr/>
      </xdr:nvGraphicFramePr>
      <xdr:xfrm>
        <a:off x="62865" y="490855"/>
        <a:ext cx="7143115" cy="2561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401955</xdr:colOff>
      <xdr:row>9</xdr:row>
      <xdr:rowOff>154305</xdr:rowOff>
    </xdr:from>
    <xdr:to>
      <xdr:col>10</xdr:col>
      <xdr:colOff>240030</xdr:colOff>
      <xdr:row>9</xdr:row>
      <xdr:rowOff>173355</xdr:rowOff>
    </xdr:to>
    <xdr:cxnSp>
      <xdr:nvCxnSpPr>
        <xdr:cNvPr id="4" name="直接连接符 3"/>
        <xdr:cNvCxnSpPr/>
      </xdr:nvCxnSpPr>
      <xdr:spPr>
        <a:xfrm>
          <a:off x="401955" y="1779905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474345</xdr:colOff>
      <xdr:row>12</xdr:row>
      <xdr:rowOff>60960</xdr:rowOff>
    </xdr:from>
    <xdr:to>
      <xdr:col>10</xdr:col>
      <xdr:colOff>312420</xdr:colOff>
      <xdr:row>12</xdr:row>
      <xdr:rowOff>80010</xdr:rowOff>
    </xdr:to>
    <xdr:cxnSp>
      <xdr:nvCxnSpPr>
        <xdr:cNvPr id="5" name="直接连接符 4"/>
        <xdr:cNvCxnSpPr/>
      </xdr:nvCxnSpPr>
      <xdr:spPr>
        <a:xfrm>
          <a:off x="474345" y="2229485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445770</xdr:colOff>
      <xdr:row>5</xdr:row>
      <xdr:rowOff>9525</xdr:rowOff>
    </xdr:from>
    <xdr:to>
      <xdr:col>10</xdr:col>
      <xdr:colOff>321945</xdr:colOff>
      <xdr:row>5</xdr:row>
      <xdr:rowOff>19050</xdr:rowOff>
    </xdr:to>
    <xdr:cxnSp>
      <xdr:nvCxnSpPr>
        <xdr:cNvPr id="6" name="直接连接符 5"/>
        <xdr:cNvCxnSpPr/>
      </xdr:nvCxnSpPr>
      <xdr:spPr>
        <a:xfrm flipV="1">
          <a:off x="445770" y="911225"/>
          <a:ext cx="67341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17</xdr:row>
      <xdr:rowOff>0</xdr:rowOff>
    </xdr:from>
    <xdr:to>
      <xdr:col>10</xdr:col>
      <xdr:colOff>265430</xdr:colOff>
      <xdr:row>30</xdr:row>
      <xdr:rowOff>61595</xdr:rowOff>
    </xdr:to>
    <xdr:graphicFrame>
      <xdr:nvGraphicFramePr>
        <xdr:cNvPr id="7" name="图表 6"/>
        <xdr:cNvGraphicFramePr/>
      </xdr:nvGraphicFramePr>
      <xdr:xfrm>
        <a:off x="9525" y="3073400"/>
        <a:ext cx="7113905" cy="24142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451485</xdr:colOff>
      <xdr:row>19</xdr:row>
      <xdr:rowOff>160020</xdr:rowOff>
    </xdr:from>
    <xdr:to>
      <xdr:col>10</xdr:col>
      <xdr:colOff>260985</xdr:colOff>
      <xdr:row>19</xdr:row>
      <xdr:rowOff>179070</xdr:rowOff>
    </xdr:to>
    <xdr:cxnSp>
      <xdr:nvCxnSpPr>
        <xdr:cNvPr id="8" name="直接连接符 7"/>
        <xdr:cNvCxnSpPr/>
      </xdr:nvCxnSpPr>
      <xdr:spPr>
        <a:xfrm flipV="1">
          <a:off x="451485" y="3595370"/>
          <a:ext cx="666750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403860</xdr:colOff>
      <xdr:row>23</xdr:row>
      <xdr:rowOff>128905</xdr:rowOff>
    </xdr:from>
    <xdr:to>
      <xdr:col>10</xdr:col>
      <xdr:colOff>269875</xdr:colOff>
      <xdr:row>23</xdr:row>
      <xdr:rowOff>160020</xdr:rowOff>
    </xdr:to>
    <xdr:cxnSp>
      <xdr:nvCxnSpPr>
        <xdr:cNvPr id="9" name="直接连接符 8"/>
        <xdr:cNvCxnSpPr/>
      </xdr:nvCxnSpPr>
      <xdr:spPr>
        <a:xfrm flipV="1">
          <a:off x="403860" y="4288155"/>
          <a:ext cx="6724015" cy="3111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327660</xdr:colOff>
      <xdr:row>21</xdr:row>
      <xdr:rowOff>163830</xdr:rowOff>
    </xdr:from>
    <xdr:to>
      <xdr:col>10</xdr:col>
      <xdr:colOff>260985</xdr:colOff>
      <xdr:row>21</xdr:row>
      <xdr:rowOff>180975</xdr:rowOff>
    </xdr:to>
    <xdr:cxnSp>
      <xdr:nvCxnSpPr>
        <xdr:cNvPr id="10" name="直接连接符 9"/>
        <xdr:cNvCxnSpPr/>
      </xdr:nvCxnSpPr>
      <xdr:spPr>
        <a:xfrm>
          <a:off x="327660" y="3961130"/>
          <a:ext cx="6791325" cy="171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32"/>
  <sheetViews>
    <sheetView view="pageBreakPreview" zoomScaleNormal="100" zoomScaleSheetLayoutView="100" topLeftCell="A13" workbookViewId="0">
      <selection activeCell="G13" sqref="G13:H14"/>
    </sheetView>
  </sheetViews>
  <sheetFormatPr defaultColWidth="9" defaultRowHeight="14.25"/>
  <cols>
    <col min="1" max="1" width="10" style="6" customWidth="1"/>
    <col min="2" max="2" width="10.25" style="6" customWidth="1"/>
    <col min="3" max="3" width="7.875" style="6" customWidth="1"/>
    <col min="4" max="4" width="8.875" style="6" customWidth="1"/>
    <col min="5" max="8" width="7.875" style="6" customWidth="1"/>
    <col min="9" max="9" width="10.375" style="6" customWidth="1"/>
    <col min="10" max="16384" width="9" style="6"/>
  </cols>
  <sheetData>
    <row r="1" ht="18.7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9.25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24" customHeight="1" spans="1:9">
      <c r="A3" s="10" t="s">
        <v>2</v>
      </c>
      <c r="B3" s="10"/>
      <c r="C3" s="10"/>
      <c r="D3" s="10"/>
      <c r="E3" s="10"/>
      <c r="F3" s="10"/>
      <c r="G3" s="11"/>
      <c r="H3" s="11"/>
      <c r="I3" s="11"/>
    </row>
    <row r="4" ht="19.5" customHeight="1" spans="1:9">
      <c r="A4" s="12" t="s">
        <v>3</v>
      </c>
      <c r="B4" s="13"/>
      <c r="C4" s="13"/>
      <c r="D4" s="13"/>
      <c r="E4" s="13"/>
      <c r="F4" s="13"/>
      <c r="G4" s="13"/>
      <c r="H4" s="13"/>
      <c r="I4" s="13"/>
    </row>
    <row r="5" ht="24" customHeight="1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ht="24" customHeight="1" spans="1:9">
      <c r="A6" s="14" t="s">
        <v>5</v>
      </c>
      <c r="B6" s="15"/>
      <c r="C6" s="15"/>
      <c r="D6" s="16" t="s">
        <v>6</v>
      </c>
      <c r="E6" s="16"/>
      <c r="F6" s="16"/>
      <c r="G6" s="16"/>
      <c r="H6" s="16"/>
      <c r="I6" s="16"/>
    </row>
    <row r="7" ht="23.25" customHeight="1" spans="1:9">
      <c r="A7" s="17" t="s">
        <v>7</v>
      </c>
      <c r="B7" s="18" t="s">
        <v>8</v>
      </c>
      <c r="C7" s="18" t="s">
        <v>9</v>
      </c>
      <c r="D7" s="18"/>
      <c r="E7" s="18"/>
      <c r="F7" s="18"/>
      <c r="G7" s="18"/>
      <c r="H7" s="19"/>
      <c r="I7" s="59" t="s">
        <v>10</v>
      </c>
    </row>
    <row r="8" ht="21.95" customHeight="1" spans="1:9">
      <c r="A8" s="20"/>
      <c r="B8" s="21" t="s">
        <v>11</v>
      </c>
      <c r="C8" s="22" t="s">
        <v>12</v>
      </c>
      <c r="D8" s="22" t="s">
        <v>13</v>
      </c>
      <c r="E8" s="22" t="s">
        <v>14</v>
      </c>
      <c r="F8" s="22" t="s">
        <v>15</v>
      </c>
      <c r="G8" s="22" t="s">
        <v>16</v>
      </c>
      <c r="H8" s="23"/>
      <c r="I8" s="60"/>
    </row>
    <row r="9" s="2" customFormat="1" ht="21.95" customHeight="1" spans="1:12">
      <c r="A9" s="24">
        <v>1</v>
      </c>
      <c r="B9" s="25" t="s">
        <v>17</v>
      </c>
      <c r="C9" s="26">
        <v>120.04</v>
      </c>
      <c r="D9" s="26">
        <v>120.04</v>
      </c>
      <c r="E9" s="26">
        <v>120.04</v>
      </c>
      <c r="F9" s="26">
        <v>120.02</v>
      </c>
      <c r="G9" s="26">
        <v>120.04</v>
      </c>
      <c r="H9" s="27">
        <f>SUM(C9:G9)/5</f>
        <v>120.036</v>
      </c>
      <c r="I9" s="26">
        <f>MAX(C9:G9)-MIN(C9:G9)</f>
        <v>0.0200000000000102</v>
      </c>
      <c r="K9" s="61"/>
      <c r="L9" s="62"/>
    </row>
    <row r="10" s="2" customFormat="1" ht="21.95" customHeight="1" spans="1:12">
      <c r="A10" s="24">
        <v>2</v>
      </c>
      <c r="B10" s="25" t="s">
        <v>18</v>
      </c>
      <c r="C10" s="26">
        <v>120.02</v>
      </c>
      <c r="D10" s="26">
        <v>120.02</v>
      </c>
      <c r="E10" s="26">
        <v>120.02</v>
      </c>
      <c r="F10" s="26">
        <v>120.02</v>
      </c>
      <c r="G10" s="26">
        <v>120.02</v>
      </c>
      <c r="H10" s="27">
        <f t="shared" ref="H10:H15" si="0">SUM(C10:G10)/5</f>
        <v>120.02</v>
      </c>
      <c r="I10" s="26">
        <f t="shared" ref="I10:I15" si="1">MAX(C10:G10)-MIN(C10:G10)</f>
        <v>0</v>
      </c>
      <c r="K10" s="61"/>
      <c r="L10" s="62"/>
    </row>
    <row r="11" s="2" customFormat="1" ht="21.95" customHeight="1" spans="1:12">
      <c r="A11" s="24">
        <v>3</v>
      </c>
      <c r="B11" s="25" t="s">
        <v>19</v>
      </c>
      <c r="C11" s="26">
        <v>120.04</v>
      </c>
      <c r="D11" s="26">
        <v>120.04</v>
      </c>
      <c r="E11" s="26">
        <v>120.02</v>
      </c>
      <c r="F11" s="26">
        <v>120.04</v>
      </c>
      <c r="G11" s="26">
        <v>120.04</v>
      </c>
      <c r="H11" s="27">
        <f t="shared" si="0"/>
        <v>120.036</v>
      </c>
      <c r="I11" s="26">
        <f t="shared" si="1"/>
        <v>0.0200000000000102</v>
      </c>
      <c r="K11" s="61"/>
      <c r="L11" s="62"/>
    </row>
    <row r="12" s="2" customFormat="1" ht="21.95" customHeight="1" spans="1:12">
      <c r="A12" s="24">
        <v>4</v>
      </c>
      <c r="B12" s="25" t="s">
        <v>20</v>
      </c>
      <c r="C12" s="26">
        <v>120.02</v>
      </c>
      <c r="D12" s="26">
        <v>120.02</v>
      </c>
      <c r="E12" s="26">
        <v>120.04</v>
      </c>
      <c r="F12" s="26">
        <v>120.02</v>
      </c>
      <c r="G12" s="26">
        <v>120.02</v>
      </c>
      <c r="H12" s="27">
        <f t="shared" si="0"/>
        <v>120.024</v>
      </c>
      <c r="I12" s="26">
        <f t="shared" si="1"/>
        <v>0.0200000000000102</v>
      </c>
      <c r="K12" s="61" t="s">
        <v>21</v>
      </c>
      <c r="L12" s="62" t="s">
        <v>22</v>
      </c>
    </row>
    <row r="13" s="2" customFormat="1" ht="21.95" customHeight="1" spans="1:12">
      <c r="A13" s="28">
        <v>5</v>
      </c>
      <c r="B13" s="25" t="s">
        <v>23</v>
      </c>
      <c r="C13" s="26">
        <v>120</v>
      </c>
      <c r="D13" s="26">
        <v>120.02</v>
      </c>
      <c r="E13" s="26">
        <v>120.02</v>
      </c>
      <c r="F13" s="26">
        <v>120.04</v>
      </c>
      <c r="G13" s="26">
        <v>120.04</v>
      </c>
      <c r="H13" s="27">
        <f t="shared" si="0"/>
        <v>120.024</v>
      </c>
      <c r="I13" s="26">
        <f t="shared" si="1"/>
        <v>0.0400000000000063</v>
      </c>
      <c r="K13" s="61"/>
      <c r="L13" s="62"/>
    </row>
    <row r="14" s="2" customFormat="1" ht="21.95" customHeight="1" spans="1:12">
      <c r="A14" s="28">
        <v>6</v>
      </c>
      <c r="B14" s="25" t="s">
        <v>24</v>
      </c>
      <c r="C14" s="26">
        <v>120.04</v>
      </c>
      <c r="D14" s="26">
        <v>120.04</v>
      </c>
      <c r="E14" s="26">
        <v>120.04</v>
      </c>
      <c r="F14" s="26">
        <v>120.02</v>
      </c>
      <c r="G14" s="26">
        <v>120.04</v>
      </c>
      <c r="H14" s="27">
        <f t="shared" si="0"/>
        <v>120.036</v>
      </c>
      <c r="I14" s="26">
        <f t="shared" si="1"/>
        <v>0.0200000000000102</v>
      </c>
      <c r="K14" s="61"/>
      <c r="L14" s="62"/>
    </row>
    <row r="15" s="2" customFormat="1" ht="21.95" customHeight="1" spans="1:12">
      <c r="A15" s="28">
        <v>7</v>
      </c>
      <c r="B15" s="25" t="s">
        <v>25</v>
      </c>
      <c r="C15" s="26">
        <v>120.04</v>
      </c>
      <c r="D15" s="26">
        <v>120.02</v>
      </c>
      <c r="E15" s="26">
        <v>120.02</v>
      </c>
      <c r="F15" s="26">
        <v>120</v>
      </c>
      <c r="G15" s="26">
        <v>120.02</v>
      </c>
      <c r="H15" s="27">
        <f t="shared" si="0"/>
        <v>120.02</v>
      </c>
      <c r="I15" s="26">
        <f t="shared" si="1"/>
        <v>0.0400000000000063</v>
      </c>
      <c r="K15" s="61" t="s">
        <v>26</v>
      </c>
      <c r="L15" s="62"/>
    </row>
    <row r="16" s="2" customFormat="1" ht="21.95" customHeight="1" spans="1:12">
      <c r="A16" s="28">
        <v>8</v>
      </c>
      <c r="B16" s="25" t="s">
        <v>27</v>
      </c>
      <c r="C16" s="26">
        <v>120.02</v>
      </c>
      <c r="D16" s="26">
        <v>120.04</v>
      </c>
      <c r="E16" s="26">
        <v>120.02</v>
      </c>
      <c r="F16" s="26">
        <v>120.02</v>
      </c>
      <c r="G16" s="26">
        <v>120</v>
      </c>
      <c r="H16" s="27">
        <f t="shared" ref="H16:H19" si="2">SUM(C16:G16)/5</f>
        <v>120.02</v>
      </c>
      <c r="I16" s="26">
        <f t="shared" ref="I16:I19" si="3">MAX(C16:G16)-MIN(C16:G16)</f>
        <v>0.0400000000000063</v>
      </c>
      <c r="K16" s="61"/>
      <c r="L16" s="63"/>
    </row>
    <row r="17" s="2" customFormat="1" ht="21.95" customHeight="1" spans="1:12">
      <c r="A17" s="28">
        <v>9</v>
      </c>
      <c r="B17" s="25" t="s">
        <v>28</v>
      </c>
      <c r="C17" s="26">
        <v>120.04</v>
      </c>
      <c r="D17" s="26">
        <v>120.04</v>
      </c>
      <c r="E17" s="26">
        <v>120.04</v>
      </c>
      <c r="F17" s="26">
        <v>120.04</v>
      </c>
      <c r="G17" s="26">
        <v>120.02</v>
      </c>
      <c r="H17" s="27">
        <f t="shared" si="2"/>
        <v>120.036</v>
      </c>
      <c r="I17" s="26">
        <f t="shared" si="3"/>
        <v>0.0200000000000102</v>
      </c>
      <c r="K17" s="61"/>
      <c r="L17" s="62"/>
    </row>
    <row r="18" s="2" customFormat="1" ht="21.95" customHeight="1" spans="1:12">
      <c r="A18" s="28">
        <v>10</v>
      </c>
      <c r="B18" s="25" t="s">
        <v>29</v>
      </c>
      <c r="C18" s="26">
        <v>120.02</v>
      </c>
      <c r="D18" s="26">
        <v>120.04</v>
      </c>
      <c r="E18" s="26">
        <v>120.02</v>
      </c>
      <c r="F18" s="26">
        <v>120.02</v>
      </c>
      <c r="G18" s="26">
        <v>120.04</v>
      </c>
      <c r="H18" s="27">
        <f t="shared" si="2"/>
        <v>120.028</v>
      </c>
      <c r="I18" s="26">
        <f t="shared" si="3"/>
        <v>0.0200000000000102</v>
      </c>
      <c r="K18" s="61"/>
      <c r="L18" s="62"/>
    </row>
    <row r="19" s="2" customFormat="1" ht="21.95" customHeight="1" spans="1:12">
      <c r="A19" s="28">
        <v>11</v>
      </c>
      <c r="B19" s="25" t="s">
        <v>30</v>
      </c>
      <c r="C19" s="26">
        <v>120</v>
      </c>
      <c r="D19" s="26">
        <v>120.02</v>
      </c>
      <c r="E19" s="26">
        <v>120.04</v>
      </c>
      <c r="F19" s="26">
        <v>120</v>
      </c>
      <c r="G19" s="26">
        <v>120.04</v>
      </c>
      <c r="H19" s="27">
        <f t="shared" si="2"/>
        <v>120.02</v>
      </c>
      <c r="I19" s="26">
        <f t="shared" si="3"/>
        <v>0.0400000000000063</v>
      </c>
      <c r="K19" s="61"/>
      <c r="L19" s="62"/>
    </row>
    <row r="20" s="2" customFormat="1" ht="21.95" customHeight="1" spans="1:9">
      <c r="A20" s="29"/>
      <c r="B20" s="30">
        <f>AVERAGE(H9:H19)</f>
        <v>120.027272727273</v>
      </c>
      <c r="C20" s="31"/>
      <c r="D20" s="31"/>
      <c r="E20" s="31"/>
      <c r="F20" s="32"/>
      <c r="G20" s="33">
        <f>AVERAGE(I9:I19)</f>
        <v>0.0254545454545533</v>
      </c>
      <c r="H20" s="34"/>
      <c r="I20" s="64"/>
    </row>
    <row r="21" s="2" customFormat="1" ht="29.25" customHeight="1" spans="1:9">
      <c r="A21" s="35" t="s">
        <v>31</v>
      </c>
      <c r="B21" s="36"/>
      <c r="C21" s="37" t="s">
        <v>32</v>
      </c>
      <c r="D21" s="38">
        <v>0.577</v>
      </c>
      <c r="E21" s="37" t="s">
        <v>33</v>
      </c>
      <c r="F21" s="38">
        <v>2.115</v>
      </c>
      <c r="G21" s="37" t="s">
        <v>34</v>
      </c>
      <c r="H21" s="38">
        <v>0</v>
      </c>
      <c r="I21" s="65"/>
    </row>
    <row r="22" ht="18.75" spans="1:9">
      <c r="A22" s="39"/>
      <c r="B22" s="40" t="s">
        <v>35</v>
      </c>
      <c r="C22" s="41"/>
      <c r="D22" s="2"/>
      <c r="E22" s="2"/>
      <c r="F22" s="2"/>
      <c r="G22" s="2"/>
      <c r="H22" s="2"/>
      <c r="I22" s="2"/>
    </row>
    <row r="23" ht="23.25" customHeight="1" spans="1:9">
      <c r="A23" s="42" t="s">
        <v>36</v>
      </c>
      <c r="B23" s="43" t="s">
        <v>37</v>
      </c>
      <c r="C23" s="44"/>
      <c r="D23" s="45">
        <f>SUM(B20)</f>
        <v>120.027272727273</v>
      </c>
      <c r="E23" s="46" t="s">
        <v>38</v>
      </c>
      <c r="F23" s="2"/>
      <c r="G23" s="2"/>
      <c r="H23" s="2"/>
      <c r="I23" s="2"/>
    </row>
    <row r="24" ht="36.75" customHeight="1" spans="1:9">
      <c r="A24" s="42" t="s">
        <v>39</v>
      </c>
      <c r="B24" s="43" t="s">
        <v>40</v>
      </c>
      <c r="C24" s="44"/>
      <c r="D24" s="47">
        <f>SUM(D23+D21*G20)</f>
        <v>120.04196</v>
      </c>
      <c r="E24" s="46" t="s">
        <v>38</v>
      </c>
      <c r="F24" s="48"/>
      <c r="G24" s="48"/>
      <c r="H24" s="49"/>
      <c r="I24" s="49"/>
    </row>
    <row r="25" ht="27" customHeight="1" spans="1:9">
      <c r="A25" s="42" t="s">
        <v>41</v>
      </c>
      <c r="B25" s="43" t="s">
        <v>42</v>
      </c>
      <c r="D25" s="47">
        <f>SUM(B20-D21*G20)</f>
        <v>120.012585454545</v>
      </c>
      <c r="E25" s="46" t="s">
        <v>38</v>
      </c>
      <c r="F25" s="50"/>
      <c r="G25" s="50"/>
      <c r="H25" s="50"/>
      <c r="I25" s="2"/>
    </row>
    <row r="26" ht="18.75" spans="1:9">
      <c r="A26" s="51" t="s">
        <v>10</v>
      </c>
      <c r="B26" s="52" t="s">
        <v>35</v>
      </c>
      <c r="D26" s="45"/>
      <c r="E26" s="2"/>
      <c r="F26" s="2"/>
      <c r="G26" s="2"/>
      <c r="H26" s="2"/>
      <c r="I26" s="2"/>
    </row>
    <row r="27" ht="25.5" customHeight="1" spans="1:9">
      <c r="A27" s="53" t="s">
        <v>43</v>
      </c>
      <c r="B27" s="54" t="s">
        <v>44</v>
      </c>
      <c r="D27" s="45">
        <f>SUM(G20)</f>
        <v>0.0254545454545533</v>
      </c>
      <c r="E27" s="46" t="s">
        <v>38</v>
      </c>
      <c r="F27" s="2"/>
      <c r="G27" s="2"/>
      <c r="H27" s="2"/>
      <c r="I27" s="2"/>
    </row>
    <row r="28" ht="30.75" customHeight="1" spans="1:9">
      <c r="A28" s="42" t="s">
        <v>39</v>
      </c>
      <c r="B28" s="43" t="s">
        <v>40</v>
      </c>
      <c r="D28" s="45">
        <f>SUM(F21*G20)</f>
        <v>0.0538363636363803</v>
      </c>
      <c r="E28" s="46" t="s">
        <v>38</v>
      </c>
      <c r="F28" s="55"/>
      <c r="G28" s="2"/>
      <c r="H28" s="49"/>
      <c r="I28" s="49"/>
    </row>
    <row r="29" ht="29.25" customHeight="1" spans="1:9">
      <c r="A29" s="42" t="s">
        <v>41</v>
      </c>
      <c r="B29" s="43" t="s">
        <v>42</v>
      </c>
      <c r="D29" s="47">
        <f>SUM(H21*G20)</f>
        <v>0</v>
      </c>
      <c r="E29" s="46" t="s">
        <v>38</v>
      </c>
      <c r="F29" s="2"/>
      <c r="G29" s="2"/>
      <c r="H29" s="49"/>
      <c r="I29" s="49"/>
    </row>
    <row r="30" spans="1:9">
      <c r="A30" s="56" t="s">
        <v>45</v>
      </c>
      <c r="B30" s="5"/>
      <c r="C30" s="5"/>
      <c r="D30" s="5"/>
      <c r="E30" s="5"/>
      <c r="F30" s="5"/>
      <c r="G30" s="5"/>
      <c r="H30" s="5"/>
      <c r="I30" s="5"/>
    </row>
    <row r="31" ht="29" customHeight="1" spans="1:9">
      <c r="A31" s="57" t="s">
        <v>46</v>
      </c>
      <c r="B31" s="57"/>
      <c r="C31" s="57"/>
      <c r="D31" s="57"/>
      <c r="E31" s="57"/>
      <c r="F31" s="57"/>
      <c r="G31" s="57"/>
      <c r="H31" s="57"/>
      <c r="I31" s="57"/>
    </row>
    <row r="32" ht="23.25" customHeight="1" spans="2:9">
      <c r="B32" s="58" t="s">
        <v>47</v>
      </c>
      <c r="C32" s="58"/>
      <c r="D32" s="58"/>
      <c r="E32" s="58"/>
      <c r="F32" s="58"/>
      <c r="G32" s="58"/>
      <c r="H32" s="58"/>
      <c r="I32" s="58"/>
    </row>
  </sheetData>
  <mergeCells count="18">
    <mergeCell ref="A1:I1"/>
    <mergeCell ref="A2:I2"/>
    <mergeCell ref="A3:F3"/>
    <mergeCell ref="A4:I4"/>
    <mergeCell ref="A5:I5"/>
    <mergeCell ref="D6:I6"/>
    <mergeCell ref="C7:G7"/>
    <mergeCell ref="A21:B21"/>
    <mergeCell ref="B22:C22"/>
    <mergeCell ref="H24:I24"/>
    <mergeCell ref="H28:I28"/>
    <mergeCell ref="H29:I29"/>
    <mergeCell ref="A30:I30"/>
    <mergeCell ref="A31:I31"/>
    <mergeCell ref="B32:I32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scale="87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19</xdr:row>
                <xdr:rowOff>0</xdr:rowOff>
              </from>
              <to>
                <xdr:col>0</xdr:col>
                <xdr:colOff>733425</xdr:colOff>
                <xdr:row>20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22</xdr:row>
                <xdr:rowOff>28575</xdr:rowOff>
              </from>
              <to>
                <xdr:col>2</xdr:col>
                <xdr:colOff>390525</xdr:colOff>
                <xdr:row>23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23</xdr:row>
                <xdr:rowOff>104775</xdr:rowOff>
              </from>
              <to>
                <xdr:col>3</xdr:col>
                <xdr:colOff>28575</xdr:colOff>
                <xdr:row>24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24</xdr:row>
                <xdr:rowOff>47625</xdr:rowOff>
              </from>
              <to>
                <xdr:col>3</xdr:col>
                <xdr:colOff>28575</xdr:colOff>
                <xdr:row>25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27</xdr:row>
                <xdr:rowOff>114300</xdr:rowOff>
              </from>
              <to>
                <xdr:col>2</xdr:col>
                <xdr:colOff>428625</xdr:colOff>
                <xdr:row>28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21</xdr:row>
                <xdr:rowOff>95250</xdr:rowOff>
              </from>
              <to>
                <xdr:col>0</xdr:col>
                <xdr:colOff>685800</xdr:colOff>
                <xdr:row>21</xdr:row>
                <xdr:rowOff>228600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28</xdr:row>
                <xdr:rowOff>66675</xdr:rowOff>
              </from>
              <to>
                <xdr:col>2</xdr:col>
                <xdr:colOff>561975</xdr:colOff>
                <xdr:row>28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view="pageBreakPreview" zoomScale="115" zoomScaleNormal="100" zoomScaleSheetLayoutView="115" workbookViewId="0">
      <selection activeCell="F33" sqref="F33"/>
    </sheetView>
  </sheetViews>
  <sheetFormatPr defaultColWidth="9" defaultRowHeight="14.25"/>
  <cols>
    <col min="12" max="12" width="12" customWidth="1"/>
  </cols>
  <sheetData>
    <row r="1" spans="1:11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5" spans="12:12">
      <c r="L5" s="2" t="s">
        <v>49</v>
      </c>
    </row>
    <row r="9" spans="12:12">
      <c r="L9" s="3"/>
    </row>
    <row r="10" spans="12:12">
      <c r="L10" t="s">
        <v>50</v>
      </c>
    </row>
    <row r="13" spans="12:12">
      <c r="L13" t="s">
        <v>51</v>
      </c>
    </row>
    <row r="14" spans="12:12">
      <c r="L14" s="2"/>
    </row>
    <row r="19" spans="12:12">
      <c r="L19" s="2"/>
    </row>
    <row r="20" spans="12:12">
      <c r="L20" s="2" t="s">
        <v>52</v>
      </c>
    </row>
    <row r="22" spans="12:12">
      <c r="L22" s="4" t="s">
        <v>53</v>
      </c>
    </row>
    <row r="23" spans="12:12">
      <c r="L23" s="4"/>
    </row>
    <row r="24" spans="12:12">
      <c r="L24" s="5" t="s">
        <v>54</v>
      </c>
    </row>
    <row r="29" spans="12:12">
      <c r="L29" s="6"/>
    </row>
    <row r="31" ht="8.1" customHeight="1"/>
  </sheetData>
  <mergeCells count="2">
    <mergeCell ref="L22:L23"/>
    <mergeCell ref="A1:K2"/>
  </mergeCells>
  <pageMargins left="0.75" right="0.75" top="1" bottom="1" header="0.511805555555556" footer="0.511805555555556"/>
  <pageSetup paperSize="9" scale="9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1996-12-17T01:32:00Z</dcterms:created>
  <cp:lastPrinted>2018-01-06T08:00:00Z</cp:lastPrinted>
  <dcterms:modified xsi:type="dcterms:W3CDTF">2020-06-18T09:05:56Z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