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pple/Desktop/2020HD/2020HD/卡尺/"/>
    </mc:Choice>
  </mc:AlternateContent>
  <xr:revisionPtr revIDLastSave="0" documentId="13_ncr:1_{38899AAC-4CDE-EE49-BEAC-243F968063F0}" xr6:coauthVersionLast="36" xr6:coauthVersionMax="36" xr10:uidLastSave="{00000000-0000-0000-0000-000000000000}"/>
  <bookViews>
    <workbookView xWindow="3140" yWindow="1060" windowWidth="23260" windowHeight="12580" tabRatio="366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1" i="1"/>
  <c r="F11" i="1"/>
  <c r="G10" i="1"/>
  <c r="F10" i="1"/>
  <c r="G9" i="1"/>
  <c r="F9" i="1"/>
  <c r="G12" i="1"/>
  <c r="F12" i="1"/>
  <c r="G19" i="1" l="1"/>
  <c r="B19" i="1"/>
  <c r="D22" i="1" s="1"/>
  <c r="D26" i="1" l="1"/>
  <c r="D27" i="1"/>
  <c r="D28" i="1"/>
  <c r="D24" i="1"/>
  <c r="D23" i="1"/>
</calcChain>
</file>

<file path=xl/sharedStrings.xml><?xml version="1.0" encoding="utf-8"?>
<sst xmlns="http://schemas.openxmlformats.org/spreadsheetml/2006/main" count="58" uniqueCount="45">
  <si>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</si>
  <si>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</si>
  <si>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</si>
  <si>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</si>
  <si>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</si>
  <si>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</si>
  <si>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</si>
  <si>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t>查表得</t>
  </si>
  <si>
    <t>D4=</t>
  </si>
  <si>
    <t>D3=</t>
  </si>
  <si>
    <t>控制图计算：</t>
  </si>
  <si>
    <t>中心线</t>
  </si>
  <si>
    <t>CL=</t>
  </si>
  <si>
    <t>上控制线</t>
  </si>
  <si>
    <t>UCL=</t>
  </si>
  <si>
    <t>下控制线</t>
  </si>
  <si>
    <t>LCL=</t>
  </si>
  <si>
    <t>监视结果评价：</t>
  </si>
  <si>
    <t>LCL=0.0000</t>
  </si>
  <si>
    <r>
      <t>测量过程名称：游标卡尺校准过程</t>
    </r>
    <r>
      <rPr>
        <sz val="12"/>
        <rFont val="Times New Roman"/>
        <family val="1"/>
      </rPr>
      <t xml:space="preserve">  </t>
    </r>
    <phoneticPr fontId="9" type="noConversion"/>
  </si>
  <si>
    <t>游标卡尺校准测量过程监视统计记录表</t>
    <phoneticPr fontId="9" type="noConversion"/>
  </si>
  <si>
    <r>
      <t>监视方法：统计技术</t>
    </r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核查标准：试样</t>
    </r>
    <phoneticPr fontId="9" type="noConversion"/>
  </si>
  <si>
    <t>观察记录（mm）</t>
    <phoneticPr fontId="9" type="noConversion"/>
  </si>
  <si>
    <t>mm</t>
    <phoneticPr fontId="9" type="noConversion"/>
  </si>
  <si>
    <t>C=</t>
    <phoneticPr fontId="9" type="noConversion"/>
  </si>
  <si>
    <t>被测参数：121.8mm        公差：±0.03mm</t>
    <phoneticPr fontId="9" type="noConversion"/>
  </si>
  <si>
    <t>LCL=121.7789</t>
    <phoneticPr fontId="9" type="noConversion"/>
  </si>
  <si>
    <t>UCL=121.8431</t>
    <phoneticPr fontId="9" type="noConversion"/>
  </si>
  <si>
    <t>CL=121.8110</t>
    <phoneticPr fontId="9" type="noConversion"/>
  </si>
  <si>
    <t>UCL=0.0402</t>
    <phoneticPr fontId="9" type="noConversion"/>
  </si>
  <si>
    <t>CL=0.0190</t>
    <phoneticPr fontId="9" type="noConversion"/>
  </si>
  <si>
    <t>极差控制图</t>
    <phoneticPr fontId="9" type="noConversion"/>
  </si>
  <si>
    <r>
      <t> 游标卡尺测量（121.8mm）过程</t>
    </r>
    <r>
      <rPr>
        <b/>
        <sz val="16"/>
        <rFont val="宋体"/>
        <family val="3"/>
        <charset val="134"/>
      </rPr>
      <t>质控图</t>
    </r>
    <phoneticPr fontId="9" type="noConversion"/>
  </si>
  <si>
    <t>均值、极差控制图状态正常，游标卡尺测量过程中未出现非正常变异，能满足检测要求。</t>
    <phoneticPr fontId="9" type="noConversion"/>
  </si>
  <si>
    <r>
      <t>测量仪器：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等量块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 xml:space="preserve"> 测量范围：（10~291.8mm）     最大允许误差：±1μm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 xml:space="preserve">  </t>
    </r>
    <phoneticPr fontId="9" type="noConversion"/>
  </si>
  <si>
    <t>2020.5.22</t>
    <phoneticPr fontId="9" type="noConversion"/>
  </si>
  <si>
    <t>2020.5.25</t>
    <phoneticPr fontId="9" type="noConversion"/>
  </si>
  <si>
    <t>2020.5.26</t>
    <phoneticPr fontId="9" type="noConversion"/>
  </si>
  <si>
    <t>2020.5.27</t>
    <phoneticPr fontId="9" type="noConversion"/>
  </si>
  <si>
    <t>2020.5.28</t>
    <phoneticPr fontId="9" type="noConversion"/>
  </si>
  <si>
    <t>2020.5.29</t>
    <phoneticPr fontId="9" type="noConversion"/>
  </si>
  <si>
    <t>2020.6.1</t>
    <phoneticPr fontId="9" type="noConversion"/>
  </si>
  <si>
    <t>2020.6.2</t>
    <phoneticPr fontId="9" type="noConversion"/>
  </si>
  <si>
    <t>2020.6.3</t>
    <phoneticPr fontId="9" type="noConversion"/>
  </si>
  <si>
    <t>2020.6.4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</si>
</sst>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_ "/>
    <numFmt numFmtId="177" formatCode="0.000_ "/>
    <numFmt numFmtId="178" formatCode="0.0000_ "/>
    <numFmt numFmtId="179" formatCode="0.00_ "/>
  </numFmts>
  <fonts count="16">
    <font>
      <sz val="12"/>
      <name val="宋体"/>
      <charset val="134"/>
    </font>
    <font>
      <sz val="18"/>
      <name val="宋体"/>
      <family val="3"/>
      <charset val="134"/>
      <scheme val="minor"/>
    </font>
    <font>
      <sz val="10.5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新宋体"/>
      <family val="3"/>
      <charset val="134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0" fillId="0" borderId="0" xfId="0" applyFont="1" applyBorder="1"/>
    <xf numFmtId="177" fontId="3" fillId="0" borderId="0" xfId="0" applyNumberFormat="1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76" fontId="3" fillId="0" borderId="2" xfId="0" applyNumberFormat="1" applyFont="1" applyBorder="1" applyAlignment="1">
      <alignment horizontal="center" wrapText="1"/>
    </xf>
    <xf numFmtId="0" fontId="0" fillId="0" borderId="4" xfId="0" applyFont="1" applyBorder="1" applyAlignment="1"/>
    <xf numFmtId="178" fontId="3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/>
    <xf numFmtId="0" fontId="0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/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/>
    <xf numFmtId="178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176" fontId="3" fillId="0" borderId="0" xfId="0" applyNumberFormat="1" applyFont="1" applyBorder="1" applyAlignment="1">
      <alignment horizontal="center" wrapText="1"/>
    </xf>
    <xf numFmtId="176" fontId="3" fillId="0" borderId="0" xfId="0" applyNumberFormat="1" applyFont="1" applyBorder="1" applyAlignment="1">
      <alignment horizontal="center" vertical="top" wrapText="1"/>
    </xf>
    <xf numFmtId="177" fontId="0" fillId="0" borderId="0" xfId="0" applyNumberFormat="1" applyBorder="1"/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12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Sheet1!$J$9:$J$18</c:f>
              <c:numCache>
                <c:formatCode>0.000_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E-4801-8393-1EF4B1EE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93632"/>
        <c:axId val="195506176"/>
      </c:lineChart>
      <c:catAx>
        <c:axId val="1950936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5506176"/>
        <c:crosses val="autoZero"/>
        <c:auto val="1"/>
        <c:lblAlgn val="ctr"/>
        <c:lblOffset val="100"/>
        <c:tickLblSkip val="1"/>
        <c:noMultiLvlLbl val="0"/>
      </c:catAx>
      <c:valAx>
        <c:axId val="19550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509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Sheet1!$F$9:$F$18</c:f>
              <c:numCache>
                <c:formatCode>0.00000_ </c:formatCode>
                <c:ptCount val="10"/>
                <c:pt idx="0">
                  <c:v>121.81</c:v>
                </c:pt>
                <c:pt idx="1">
                  <c:v>121.80666666666667</c:v>
                </c:pt>
                <c:pt idx="2">
                  <c:v>121.80333333333334</c:v>
                </c:pt>
                <c:pt idx="3">
                  <c:v>121.81</c:v>
                </c:pt>
                <c:pt idx="4">
                  <c:v>121.81666666666666</c:v>
                </c:pt>
                <c:pt idx="5">
                  <c:v>121.81333333333333</c:v>
                </c:pt>
                <c:pt idx="6">
                  <c:v>121.80666666666666</c:v>
                </c:pt>
                <c:pt idx="7">
                  <c:v>121.81</c:v>
                </c:pt>
                <c:pt idx="8">
                  <c:v>121.81666666666666</c:v>
                </c:pt>
                <c:pt idx="9">
                  <c:v>121.81666666666666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5-4036-8CC6-C6F75DA7D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21536"/>
        <c:axId val="195548672"/>
      </c:lineChart>
      <c:catAx>
        <c:axId val="1955215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5548672"/>
        <c:crosses val="autoZero"/>
        <c:auto val="1"/>
        <c:lblAlgn val="ctr"/>
        <c:lblOffset val="100"/>
        <c:tickLblSkip val="1"/>
        <c:noMultiLvlLbl val="0"/>
      </c:catAx>
      <c:valAx>
        <c:axId val="19554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00_ 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552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>
        <c:manualLayout>
          <c:xMode val="edge"/>
          <c:yMode val="edge"/>
          <c:x val="0.41444444444444434"/>
          <c:y val="2.08333333333333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22222222222201"/>
          <c:y val="0.204166666666667"/>
          <c:w val="0.85047222222222196"/>
          <c:h val="0.60634259259259382"/>
        </c:manualLayout>
      </c:layout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yVal>
            <c:numRef>
              <c:f>Sheet1!$F$9:$F$18</c:f>
              <c:numCache>
                <c:formatCode>0.00000_ </c:formatCode>
                <c:ptCount val="10"/>
                <c:pt idx="0">
                  <c:v>121.81</c:v>
                </c:pt>
                <c:pt idx="1">
                  <c:v>121.80666666666667</c:v>
                </c:pt>
                <c:pt idx="2">
                  <c:v>121.80333333333334</c:v>
                </c:pt>
                <c:pt idx="3">
                  <c:v>121.81</c:v>
                </c:pt>
                <c:pt idx="4">
                  <c:v>121.81666666666666</c:v>
                </c:pt>
                <c:pt idx="5">
                  <c:v>121.81333333333333</c:v>
                </c:pt>
                <c:pt idx="6">
                  <c:v>121.80666666666666</c:v>
                </c:pt>
                <c:pt idx="7">
                  <c:v>121.81</c:v>
                </c:pt>
                <c:pt idx="8">
                  <c:v>121.81666666666666</c:v>
                </c:pt>
                <c:pt idx="9">
                  <c:v>121.81666666666666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6-4527-A294-9F57A9321320}"/>
            </c:ext>
          </c:extLst>
        </c:ser>
        <c:ser>
          <c:idx val="1"/>
          <c:order val="1"/>
          <c:tx>
            <c:v>UCL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trendline>
            <c:spPr>
              <a:ln w="19050" cap="rnd" cmpd="sng" algn="ctr">
                <a:solidFill>
                  <a:schemeClr val="accent2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1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Sheet1!$D$23</c:f>
              <c:numCache>
                <c:formatCode>0.0000_ </c:formatCode>
                <c:ptCount val="1"/>
                <c:pt idx="0">
                  <c:v>121.84310999999995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26-4527-A294-9F57A9321320}"/>
            </c:ext>
          </c:extLst>
        </c:ser>
        <c:ser>
          <c:idx val="2"/>
          <c:order val="2"/>
          <c:tx>
            <c:v>CL</c:v>
          </c:tx>
          <c:spPr>
            <a:ln w="19050" cap="rnd" cmpd="sng" algn="ctr">
              <a:solidFill>
                <a:srgbClr val="9BBB5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1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errBars>
          <c:yVal>
            <c:numRef>
              <c:f>Sheet1!$D$22</c:f>
              <c:numCache>
                <c:formatCode>0.0000_ </c:formatCode>
                <c:ptCount val="1"/>
                <c:pt idx="0">
                  <c:v>121.81099999999996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6-4527-A294-9F57A9321320}"/>
            </c:ext>
          </c:extLst>
        </c:ser>
        <c:ser>
          <c:idx val="3"/>
          <c:order val="3"/>
          <c:tx>
            <c:v>LCL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1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Sheet1!$D$24</c:f>
              <c:numCache>
                <c:formatCode>0.0000_ </c:formatCode>
                <c:ptCount val="1"/>
                <c:pt idx="0">
                  <c:v>121.77888999999998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26-4527-A294-9F57A932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0976"/>
        <c:axId val="196596864"/>
      </c:scatterChart>
      <c:valAx>
        <c:axId val="19659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596864"/>
        <c:crossesAt val="120.5"/>
        <c:crossBetween val="midCat"/>
        <c:majorUnit val="1"/>
      </c:valAx>
      <c:valAx>
        <c:axId val="196596864"/>
        <c:scaling>
          <c:orientation val="minMax"/>
          <c:max val="121.85"/>
          <c:min val="121.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590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val>
            <c:numRef>
              <c:f>Sheet1!$G$9:$G$18</c:f>
              <c:numCache>
                <c:formatCode>0.00000_ </c:formatCode>
                <c:ptCount val="10"/>
                <c:pt idx="0">
                  <c:v>1.9999999999996021E-2</c:v>
                </c:pt>
                <c:pt idx="1">
                  <c:v>1.9999999999996021E-2</c:v>
                </c:pt>
                <c:pt idx="2">
                  <c:v>1.0000000000005116E-2</c:v>
                </c:pt>
                <c:pt idx="3">
                  <c:v>1.9999999999996021E-2</c:v>
                </c:pt>
                <c:pt idx="4">
                  <c:v>9.9999999999909051E-3</c:v>
                </c:pt>
                <c:pt idx="5">
                  <c:v>9.9999999999909051E-3</c:v>
                </c:pt>
                <c:pt idx="6">
                  <c:v>1.9999999999996021E-2</c:v>
                </c:pt>
                <c:pt idx="7">
                  <c:v>1.9999999999996021E-2</c:v>
                </c:pt>
                <c:pt idx="8">
                  <c:v>3.0000000000001137E-2</c:v>
                </c:pt>
                <c:pt idx="9">
                  <c:v>3.0000000000001137E-2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1-4F40-BF78-E04840D6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35360"/>
        <c:axId val="196737280"/>
      </c:lineChart>
      <c:scatterChart>
        <c:scatterStyle val="smoothMarker"/>
        <c:varyColors val="0"/>
        <c:ser>
          <c:idx val="1"/>
          <c:order val="1"/>
          <c:tx>
            <c:v>CL</c:v>
          </c:tx>
          <c:spPr>
            <a:ln w="15875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2D050"/>
              </a:solidFill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marker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errBars>
          <c:yVal>
            <c:numRef>
              <c:f>Sheet1!$D$26</c:f>
              <c:numCache>
                <c:formatCode>0.0000_ </c:formatCode>
                <c:ptCount val="1"/>
                <c:pt idx="0">
                  <c:v>1.8999999999996929E-2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81-4F40-BF78-E04840D68A34}"/>
            </c:ext>
          </c:extLst>
        </c:ser>
        <c:ser>
          <c:idx val="2"/>
          <c:order val="2"/>
          <c:tx>
            <c:v>ucl</c:v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Sheet1!$D$27</c:f>
              <c:numCache>
                <c:formatCode>0.0000_ </c:formatCode>
                <c:ptCount val="1"/>
                <c:pt idx="0">
                  <c:v>4.0184999999993511E-2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81-4F40-BF78-E04840D68A34}"/>
            </c:ext>
          </c:extLst>
        </c:ser>
        <c:ser>
          <c:idx val="3"/>
          <c:order val="3"/>
          <c:tx>
            <c:v>LCL</c:v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triangl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yVal>
            <c:numRef>
              <c:f>Sheet1!$D$28</c:f>
              <c:numCache>
                <c:formatCode>0.0000_ 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81-4F40-BF78-E04840D6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35360"/>
        <c:axId val="196737280"/>
      </c:scatterChart>
      <c:catAx>
        <c:axId val="196735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737280"/>
        <c:crosses val="autoZero"/>
        <c:auto val="1"/>
        <c:lblAlgn val="ctr"/>
        <c:lblOffset val="100"/>
        <c:noMultiLvlLbl val="0"/>
      </c:catAx>
      <c:valAx>
        <c:axId val="196737280"/>
        <c:scaling>
          <c:orientation val="minMax"/>
          <c:max val="4.02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7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69783507679201"/>
          <c:y val="0.90847913241614053"/>
          <c:w val="0.32352168199737263"/>
          <c:h val="6.1813619451414767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18</xdr:row>
      <xdr:rowOff>91168</xdr:rowOff>
    </xdr:from>
    <xdr:to>
      <xdr:col>5</xdr:col>
      <xdr:colOff>813798</xdr:colOff>
      <xdr:row>18</xdr:row>
      <xdr:rowOff>292554</xdr:rowOff>
    </xdr:to>
    <xdr:pic>
      <xdr:nvPicPr>
        <xdr:cNvPr id="1245" name="Picture 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825" y="4396468"/>
          <a:ext cx="261348" cy="2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25</xdr:row>
      <xdr:rowOff>58511</xdr:rowOff>
    </xdr:from>
    <xdr:to>
      <xdr:col>2</xdr:col>
      <xdr:colOff>771525</xdr:colOff>
      <xdr:row>25</xdr:row>
      <xdr:rowOff>254454</xdr:rowOff>
    </xdr:to>
    <xdr:pic>
      <xdr:nvPicPr>
        <xdr:cNvPr id="1246" name="Picture 1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6925" y="6754586"/>
          <a:ext cx="26670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1247" name="Chart 2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16329</xdr:colOff>
      <xdr:row>31</xdr:row>
      <xdr:rowOff>0</xdr:rowOff>
    </xdr:from>
    <xdr:to>
      <xdr:col>7</xdr:col>
      <xdr:colOff>5443</xdr:colOff>
      <xdr:row>31</xdr:row>
      <xdr:rowOff>0</xdr:rowOff>
    </xdr:to>
    <xdr:graphicFrame macro="">
      <xdr:nvGraphicFramePr>
        <xdr:cNvPr id="1248" name="Chart 2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444500</xdr:colOff>
          <xdr:row>6</xdr:row>
          <xdr:rowOff>177800</xdr:rowOff>
        </xdr:from>
        <xdr:to>
          <xdr:col>5</xdr:col>
          <xdr:colOff>673100</xdr:colOff>
          <xdr:row>7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18</xdr:row>
          <xdr:rowOff>76200</xdr:rowOff>
        </xdr:from>
        <xdr:to>
          <xdr:col>0</xdr:col>
          <xdr:colOff>787400</xdr:colOff>
          <xdr:row>19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21</xdr:row>
          <xdr:rowOff>12700</xdr:rowOff>
        </xdr:from>
        <xdr:to>
          <xdr:col>2</xdr:col>
          <xdr:colOff>1016000</xdr:colOff>
          <xdr:row>22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520700</xdr:colOff>
          <xdr:row>20</xdr:row>
          <xdr:rowOff>0</xdr:rowOff>
        </xdr:from>
        <xdr:to>
          <xdr:col>1</xdr:col>
          <xdr:colOff>0</xdr:colOff>
          <xdr:row>21</xdr:row>
          <xdr:rowOff>25400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27</xdr:row>
          <xdr:rowOff>76200</xdr:rowOff>
        </xdr:from>
        <xdr:to>
          <xdr:col>2</xdr:col>
          <xdr:colOff>1028700</xdr:colOff>
          <xdr:row>28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101600</xdr:rowOff>
        </xdr:from>
        <xdr:to>
          <xdr:col>3</xdr:col>
          <xdr:colOff>38100</xdr:colOff>
          <xdr:row>23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22</xdr:row>
          <xdr:rowOff>609600</xdr:rowOff>
        </xdr:from>
        <xdr:to>
          <xdr:col>2</xdr:col>
          <xdr:colOff>1054100</xdr:colOff>
          <xdr:row>24</xdr:row>
          <xdr:rowOff>101600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26</xdr:row>
          <xdr:rowOff>88900</xdr:rowOff>
        </xdr:from>
        <xdr:to>
          <xdr:col>2</xdr:col>
          <xdr:colOff>952500</xdr:colOff>
          <xdr:row>27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444500</xdr:colOff>
          <xdr:row>6</xdr:row>
          <xdr:rowOff>177800</xdr:rowOff>
        </xdr:from>
        <xdr:to>
          <xdr:col>5</xdr:col>
          <xdr:colOff>673100</xdr:colOff>
          <xdr:row>7</xdr:row>
          <xdr:rowOff>190500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10</xdr:col>
      <xdr:colOff>666115</xdr:colOff>
      <xdr:row>14</xdr:row>
      <xdr:rowOff>171450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16</xdr:row>
      <xdr:rowOff>170815</xdr:rowOff>
    </xdr:from>
    <xdr:to>
      <xdr:col>11</xdr:col>
      <xdr:colOff>28575</xdr:colOff>
      <xdr:row>37</xdr:row>
      <xdr:rowOff>75565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0.20395</cdr:x>
      <cdr:y>0.3434</cdr:y>
    </cdr:from>
    <cdr:to>
      <cdr:x>0.20395</cdr:x>
      <cdr:y>0.3434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1476375" y="8667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9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5" workbookViewId="0">
      <selection activeCell="K11" sqref="K11"/>
    </sheetView>
  </sheetViews>
  <sheetFormatPr baseColWidth="10" defaultColWidth="9" defaultRowHeight="15"/>
  <cols>
    <col min="1" max="1" width="8.83203125" style="1" customWidth="1"/>
    <col min="2" max="2" width="13.6640625" style="1" customWidth="1"/>
    <col min="3" max="5" width="10.6640625" style="1" customWidth="1"/>
    <col min="6" max="6" width="11.6640625" style="1" customWidth="1"/>
    <col min="7" max="7" width="13" style="1" customWidth="1"/>
    <col min="8" max="16384" width="9" style="1"/>
  </cols>
  <sheetData>
    <row r="1" spans="1:13" ht="22.5" customHeight="1">
      <c r="A1" s="52" t="s">
        <v>20</v>
      </c>
      <c r="B1" s="53"/>
      <c r="C1" s="53"/>
      <c r="D1" s="53"/>
      <c r="E1" s="53"/>
      <c r="F1" s="53"/>
      <c r="G1" s="53"/>
    </row>
    <row r="2" spans="1:13" ht="9.75" customHeight="1">
      <c r="A2" s="6"/>
      <c r="B2" s="6"/>
      <c r="C2" s="6"/>
      <c r="D2" s="6"/>
      <c r="E2" s="6"/>
      <c r="F2" s="6"/>
      <c r="G2" s="6"/>
    </row>
    <row r="3" spans="1:13" ht="23.25" customHeight="1">
      <c r="A3" s="44" t="s">
        <v>19</v>
      </c>
      <c r="B3" s="7"/>
      <c r="C3" s="7"/>
      <c r="D3" s="7"/>
      <c r="E3" s="7"/>
      <c r="F3" s="8"/>
      <c r="G3" s="8"/>
    </row>
    <row r="4" spans="1:13" ht="26" customHeight="1">
      <c r="A4" s="54" t="s">
        <v>25</v>
      </c>
      <c r="B4" s="55"/>
      <c r="C4" s="55"/>
      <c r="D4" s="55"/>
      <c r="E4" s="55"/>
      <c r="F4" s="55"/>
      <c r="G4" s="55"/>
    </row>
    <row r="5" spans="1:13" ht="26" customHeight="1">
      <c r="A5" s="54" t="s">
        <v>34</v>
      </c>
      <c r="B5" s="55"/>
      <c r="C5" s="55"/>
      <c r="D5" s="55"/>
      <c r="E5" s="55"/>
      <c r="F5" s="55"/>
      <c r="G5" s="55"/>
    </row>
    <row r="6" spans="1:13" ht="30.75" customHeight="1">
      <c r="A6" s="40" t="s">
        <v>21</v>
      </c>
      <c r="B6" s="9"/>
      <c r="C6" s="9"/>
      <c r="D6" s="9"/>
      <c r="E6" s="9"/>
      <c r="F6" s="8"/>
      <c r="G6" s="8"/>
    </row>
    <row r="7" spans="1:13" ht="20.25" customHeight="1">
      <c r="A7" s="60" t="s">
        <v>0</v>
      </c>
      <c r="B7" s="10" t="s">
        <v>1</v>
      </c>
      <c r="C7" s="56" t="s">
        <v>22</v>
      </c>
      <c r="D7" s="57"/>
      <c r="E7" s="57"/>
      <c r="F7" s="62"/>
      <c r="G7" s="64" t="s">
        <v>2</v>
      </c>
    </row>
    <row r="8" spans="1:13" ht="19">
      <c r="A8" s="61"/>
      <c r="B8" s="11" t="s">
        <v>3</v>
      </c>
      <c r="C8" s="12" t="s">
        <v>4</v>
      </c>
      <c r="D8" s="12" t="s">
        <v>5</v>
      </c>
      <c r="E8" s="12" t="s">
        <v>6</v>
      </c>
      <c r="F8" s="63"/>
      <c r="G8" s="65"/>
    </row>
    <row r="9" spans="1:13" s="3" customFormat="1" ht="17">
      <c r="A9" s="13">
        <v>1</v>
      </c>
      <c r="B9" s="13" t="s">
        <v>35</v>
      </c>
      <c r="C9" s="43">
        <v>121.82</v>
      </c>
      <c r="D9" s="43">
        <v>121.81</v>
      </c>
      <c r="E9" s="43">
        <v>121.8</v>
      </c>
      <c r="F9" s="14">
        <f>AVERAGE(C9:E9)</f>
        <v>121.81</v>
      </c>
      <c r="G9" s="14">
        <f>MAX(C9:E9)-MIN(C9:E9)</f>
        <v>1.9999999999996021E-2</v>
      </c>
      <c r="I9" s="35"/>
      <c r="J9" s="4"/>
      <c r="M9" s="36"/>
    </row>
    <row r="10" spans="1:13" s="3" customFormat="1" ht="17">
      <c r="A10" s="13">
        <v>2</v>
      </c>
      <c r="B10" s="13" t="s">
        <v>36</v>
      </c>
      <c r="C10" s="43">
        <v>121.82</v>
      </c>
      <c r="D10" s="43">
        <v>121.8</v>
      </c>
      <c r="E10" s="43">
        <v>121.8</v>
      </c>
      <c r="F10" s="14">
        <f>AVERAGE(C10:E10)</f>
        <v>121.80666666666667</v>
      </c>
      <c r="G10" s="14">
        <f>MAX(C10:E10)-MIN(C10:E10)</f>
        <v>1.9999999999996021E-2</v>
      </c>
      <c r="I10" s="35"/>
      <c r="J10" s="4"/>
      <c r="M10" s="36"/>
    </row>
    <row r="11" spans="1:13" s="3" customFormat="1" ht="17">
      <c r="A11" s="13">
        <v>3</v>
      </c>
      <c r="B11" s="13" t="s">
        <v>37</v>
      </c>
      <c r="C11" s="43">
        <v>121.8</v>
      </c>
      <c r="D11" s="43">
        <v>121.81</v>
      </c>
      <c r="E11" s="43">
        <v>121.8</v>
      </c>
      <c r="F11" s="14">
        <f>AVERAGE(C11:E11)</f>
        <v>121.80333333333334</v>
      </c>
      <c r="G11" s="14">
        <f>MAX(C11:E11)-MIN(C11:E11)</f>
        <v>1.0000000000005116E-2</v>
      </c>
      <c r="I11" s="35"/>
      <c r="J11" s="4"/>
      <c r="M11" s="36"/>
    </row>
    <row r="12" spans="1:13" s="3" customFormat="1" ht="17">
      <c r="A12" s="13">
        <v>4</v>
      </c>
      <c r="B12" s="13" t="s">
        <v>38</v>
      </c>
      <c r="C12" s="43">
        <v>121.81</v>
      </c>
      <c r="D12" s="43">
        <v>121.8</v>
      </c>
      <c r="E12" s="43">
        <v>121.82</v>
      </c>
      <c r="F12" s="14">
        <f>AVERAGE(C12:E12)</f>
        <v>121.81</v>
      </c>
      <c r="G12" s="14">
        <f>MAX(C12:E12)-MIN(C12:E12)</f>
        <v>1.9999999999996021E-2</v>
      </c>
      <c r="I12" s="35"/>
      <c r="J12" s="4"/>
      <c r="M12" s="36"/>
    </row>
    <row r="13" spans="1:13" s="3" customFormat="1" ht="17">
      <c r="A13" s="13">
        <v>5</v>
      </c>
      <c r="B13" s="13" t="s">
        <v>39</v>
      </c>
      <c r="C13" s="43">
        <v>121.81</v>
      </c>
      <c r="D13" s="43">
        <v>121.82</v>
      </c>
      <c r="E13" s="43">
        <v>121.82</v>
      </c>
      <c r="F13" s="14">
        <f t="shared" ref="F13:F18" si="0">AVERAGE(C13:E13)</f>
        <v>121.81666666666666</v>
      </c>
      <c r="G13" s="14">
        <f t="shared" ref="G13:G18" si="1">MAX(C13:E13)-MIN(C13:E13)</f>
        <v>9.9999999999909051E-3</v>
      </c>
      <c r="I13" s="35"/>
      <c r="J13" s="4"/>
      <c r="M13" s="36"/>
    </row>
    <row r="14" spans="1:13" s="3" customFormat="1" ht="17">
      <c r="A14" s="13">
        <v>6</v>
      </c>
      <c r="B14" s="13" t="s">
        <v>40</v>
      </c>
      <c r="C14" s="43">
        <v>121.82</v>
      </c>
      <c r="D14" s="43">
        <v>121.81</v>
      </c>
      <c r="E14" s="43">
        <v>121.81</v>
      </c>
      <c r="F14" s="14">
        <f t="shared" si="0"/>
        <v>121.81333333333333</v>
      </c>
      <c r="G14" s="14">
        <f t="shared" si="1"/>
        <v>9.9999999999909051E-3</v>
      </c>
      <c r="I14" s="35"/>
      <c r="J14" s="4"/>
      <c r="M14" s="36"/>
    </row>
    <row r="15" spans="1:13" s="3" customFormat="1" ht="17">
      <c r="A15" s="13">
        <v>7</v>
      </c>
      <c r="B15" s="13" t="s">
        <v>41</v>
      </c>
      <c r="C15" s="43">
        <v>121.8</v>
      </c>
      <c r="D15" s="43">
        <v>121.8</v>
      </c>
      <c r="E15" s="43">
        <v>121.82</v>
      </c>
      <c r="F15" s="14">
        <f t="shared" si="0"/>
        <v>121.80666666666666</v>
      </c>
      <c r="G15" s="14">
        <f t="shared" si="1"/>
        <v>1.9999999999996021E-2</v>
      </c>
      <c r="I15" s="35"/>
      <c r="J15" s="4"/>
      <c r="M15" s="36"/>
    </row>
    <row r="16" spans="1:13" s="3" customFormat="1" ht="17">
      <c r="A16" s="13">
        <v>8</v>
      </c>
      <c r="B16" s="13" t="s">
        <v>42</v>
      </c>
      <c r="C16" s="43">
        <v>121.82</v>
      </c>
      <c r="D16" s="43">
        <v>121.8</v>
      </c>
      <c r="E16" s="43">
        <v>121.81</v>
      </c>
      <c r="F16" s="14">
        <f t="shared" si="0"/>
        <v>121.81</v>
      </c>
      <c r="G16" s="14">
        <f t="shared" si="1"/>
        <v>1.9999999999996021E-2</v>
      </c>
      <c r="I16" s="35"/>
      <c r="J16" s="5"/>
      <c r="M16" s="37"/>
    </row>
    <row r="17" spans="1:13" s="3" customFormat="1" ht="17">
      <c r="A17" s="13">
        <v>9</v>
      </c>
      <c r="B17" s="13" t="s">
        <v>43</v>
      </c>
      <c r="C17" s="43">
        <v>121.83</v>
      </c>
      <c r="D17" s="43">
        <v>121.8</v>
      </c>
      <c r="E17" s="43">
        <v>121.82</v>
      </c>
      <c r="F17" s="14">
        <f t="shared" si="0"/>
        <v>121.81666666666666</v>
      </c>
      <c r="G17" s="14">
        <f t="shared" si="1"/>
        <v>3.0000000000001137E-2</v>
      </c>
      <c r="I17" s="35"/>
      <c r="J17" s="4"/>
      <c r="M17" s="36"/>
    </row>
    <row r="18" spans="1:13" s="3" customFormat="1" ht="17">
      <c r="A18" s="13">
        <v>10</v>
      </c>
      <c r="B18" s="13" t="s">
        <v>44</v>
      </c>
      <c r="C18" s="43">
        <v>121.82</v>
      </c>
      <c r="D18" s="43">
        <v>121.83</v>
      </c>
      <c r="E18" s="43">
        <v>121.8</v>
      </c>
      <c r="F18" s="14">
        <f t="shared" si="0"/>
        <v>121.81666666666666</v>
      </c>
      <c r="G18" s="14">
        <f t="shared" si="1"/>
        <v>3.0000000000001137E-2</v>
      </c>
      <c r="I18" s="35"/>
      <c r="J18" s="4"/>
      <c r="M18" s="36"/>
    </row>
    <row r="19" spans="1:13" s="3" customFormat="1" ht="29.25" customHeight="1">
      <c r="A19" s="15"/>
      <c r="B19" s="16">
        <f>SUM((F12+F9+F10+F11+F13+F14+F15+F16+F17+F18)/10)</f>
        <v>121.81099999999996</v>
      </c>
      <c r="C19" s="17"/>
      <c r="D19" s="16"/>
      <c r="E19" s="16"/>
      <c r="F19" s="16"/>
      <c r="G19" s="16">
        <f>SUM(G9:G18)/10</f>
        <v>1.8999999999996929E-2</v>
      </c>
    </row>
    <row r="20" spans="1:13" s="3" customFormat="1" ht="29.25" customHeight="1">
      <c r="A20" s="18" t="s">
        <v>7</v>
      </c>
      <c r="B20" s="19" t="s">
        <v>24</v>
      </c>
      <c r="C20" s="42">
        <v>1.69</v>
      </c>
      <c r="D20" s="19" t="s">
        <v>8</v>
      </c>
      <c r="E20" s="20">
        <v>2.1150000000000002</v>
      </c>
      <c r="F20" s="19" t="s">
        <v>9</v>
      </c>
      <c r="G20" s="20">
        <v>0</v>
      </c>
    </row>
    <row r="21" spans="1:13" ht="19.5" customHeight="1">
      <c r="A21" s="21"/>
      <c r="B21" s="58" t="s">
        <v>10</v>
      </c>
      <c r="C21" s="59"/>
      <c r="D21" s="3"/>
      <c r="E21" s="3"/>
      <c r="F21" s="3"/>
      <c r="G21" s="3"/>
    </row>
    <row r="22" spans="1:13" ht="23.25" customHeight="1">
      <c r="A22" s="22" t="s">
        <v>11</v>
      </c>
      <c r="B22" s="23" t="s">
        <v>12</v>
      </c>
      <c r="C22" s="24"/>
      <c r="D22" s="25">
        <f>SUM(B19)</f>
        <v>121.81099999999996</v>
      </c>
      <c r="E22" s="26" t="s">
        <v>23</v>
      </c>
      <c r="F22" s="27"/>
      <c r="G22" s="27"/>
    </row>
    <row r="23" spans="1:13" ht="36.75" customHeight="1">
      <c r="A23" s="22" t="s">
        <v>13</v>
      </c>
      <c r="B23" s="23" t="s">
        <v>14</v>
      </c>
      <c r="C23" s="24"/>
      <c r="D23" s="28">
        <f>SUM(D22+C20*G19)</f>
        <v>121.84310999999995</v>
      </c>
      <c r="E23" s="39" t="s">
        <v>23</v>
      </c>
      <c r="F23" s="47"/>
      <c r="G23" s="47"/>
      <c r="H23" s="38"/>
    </row>
    <row r="24" spans="1:13" ht="27" customHeight="1">
      <c r="A24" s="22" t="s">
        <v>15</v>
      </c>
      <c r="B24" s="23" t="s">
        <v>16</v>
      </c>
      <c r="C24" s="3"/>
      <c r="D24" s="28">
        <f>SUM(D22-C20*G19)</f>
        <v>121.77888999999998</v>
      </c>
      <c r="E24" s="39" t="s">
        <v>23</v>
      </c>
      <c r="F24" s="29"/>
      <c r="G24" s="27"/>
    </row>
    <row r="25" spans="1:13" ht="23.25" customHeight="1">
      <c r="A25" s="30" t="s">
        <v>2</v>
      </c>
      <c r="B25" s="31" t="s">
        <v>10</v>
      </c>
      <c r="D25" s="3"/>
      <c r="E25" s="3"/>
      <c r="F25" s="3"/>
      <c r="G25" s="3"/>
    </row>
    <row r="26" spans="1:13" ht="25.5" customHeight="1">
      <c r="A26" s="41" t="s">
        <v>11</v>
      </c>
      <c r="B26" s="32" t="s">
        <v>12</v>
      </c>
      <c r="D26" s="25">
        <f>SUM(G19)</f>
        <v>1.8999999999996929E-2</v>
      </c>
      <c r="E26" s="26" t="s">
        <v>23</v>
      </c>
      <c r="F26" s="3"/>
      <c r="G26" s="3"/>
    </row>
    <row r="27" spans="1:13" ht="30.75" customHeight="1">
      <c r="A27" s="41" t="s">
        <v>13</v>
      </c>
      <c r="B27" s="23" t="s">
        <v>14</v>
      </c>
      <c r="D27" s="25">
        <f>SUM(E20*G19)</f>
        <v>4.0184999999993511E-2</v>
      </c>
      <c r="E27" s="33" t="s">
        <v>23</v>
      </c>
      <c r="F27" s="48"/>
      <c r="G27" s="48"/>
    </row>
    <row r="28" spans="1:13" ht="29.25" customHeight="1">
      <c r="A28" s="41" t="s">
        <v>15</v>
      </c>
      <c r="B28" s="23" t="s">
        <v>16</v>
      </c>
      <c r="D28" s="28">
        <f>G20*G19</f>
        <v>0</v>
      </c>
      <c r="E28" s="34" t="s">
        <v>23</v>
      </c>
      <c r="F28" s="48"/>
      <c r="G28" s="48"/>
    </row>
    <row r="29" spans="1:13" ht="33.75" customHeight="1">
      <c r="A29" s="49" t="s">
        <v>17</v>
      </c>
      <c r="B29" s="50"/>
      <c r="C29" s="50"/>
      <c r="D29" s="50"/>
      <c r="E29" s="50"/>
      <c r="F29" s="50"/>
      <c r="G29" s="50"/>
    </row>
    <row r="30" spans="1:13" ht="27.75" customHeight="1">
      <c r="A30" s="51" t="s">
        <v>33</v>
      </c>
      <c r="B30" s="49"/>
      <c r="C30" s="49"/>
      <c r="D30" s="49"/>
      <c r="E30" s="49"/>
      <c r="F30" s="49"/>
      <c r="G30" s="49"/>
    </row>
    <row r="31" spans="1:13" ht="27.75" customHeight="1">
      <c r="E31" s="7"/>
      <c r="F31" s="7"/>
    </row>
    <row r="34" spans="1:1" ht="16">
      <c r="A34" s="25"/>
    </row>
  </sheetData>
  <mergeCells count="13">
    <mergeCell ref="A1:G1"/>
    <mergeCell ref="A4:G4"/>
    <mergeCell ref="A5:G5"/>
    <mergeCell ref="C7:E7"/>
    <mergeCell ref="B21:C21"/>
    <mergeCell ref="A7:A8"/>
    <mergeCell ref="F7:F8"/>
    <mergeCell ref="G7:G8"/>
    <mergeCell ref="F23:G23"/>
    <mergeCell ref="F27:G27"/>
    <mergeCell ref="F28:G28"/>
    <mergeCell ref="A29:G29"/>
    <mergeCell ref="A30:G30"/>
  </mergeCells>
  <phoneticPr fontId="9" type="noConversion"/>
  <pageMargins left="0.9" right="0.35" top="0.39" bottom="0.39" header="0.51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altText="" r:id="rId5">
            <anchor moveWithCells="1" sizeWithCells="1">
              <from>
                <xdr:col>5</xdr:col>
                <xdr:colOff>444500</xdr:colOff>
                <xdr:row>6</xdr:row>
                <xdr:rowOff>177800</xdr:rowOff>
              </from>
              <to>
                <xdr:col>5</xdr:col>
                <xdr:colOff>673100</xdr:colOff>
                <xdr:row>7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ltText="" r:id="rId7">
            <anchor moveWithCells="1">
              <from>
                <xdr:col>0</xdr:col>
                <xdr:colOff>330200</xdr:colOff>
                <xdr:row>18</xdr:row>
                <xdr:rowOff>76200</xdr:rowOff>
              </from>
              <to>
                <xdr:col>0</xdr:col>
                <xdr:colOff>787400</xdr:colOff>
                <xdr:row>19</xdr:row>
                <xdr:rowOff>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34" r:id="rId8">
          <objectPr defaultSize="0" altText="" r:id="rId7">
            <anchor moveWithCells="1">
              <from>
                <xdr:col>2</xdr:col>
                <xdr:colOff>558800</xdr:colOff>
                <xdr:row>21</xdr:row>
                <xdr:rowOff>12700</xdr:rowOff>
              </from>
              <to>
                <xdr:col>2</xdr:col>
                <xdr:colOff>1016000</xdr:colOff>
                <xdr:row>22</xdr:row>
                <xdr:rowOff>0</xdr:rowOff>
              </to>
            </anchor>
          </objectPr>
        </oleObject>
      </mc:Choice>
      <mc:Fallback>
        <oleObject progId="Equation.3" shapeId="1034" r:id="rId8"/>
      </mc:Fallback>
    </mc:AlternateContent>
    <mc:AlternateContent xmlns:mc="http://schemas.openxmlformats.org/markup-compatibility/2006">
      <mc:Choice Requires="x14">
        <oleObject progId="Equation.3" shapeId="1041" r:id="rId9">
          <objectPr defaultSize="0" altText="" r:id="rId10">
            <anchor moveWithCells="1" sizeWithCells="1">
              <from>
                <xdr:col>0</xdr:col>
                <xdr:colOff>520700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25400</xdr:rowOff>
              </to>
            </anchor>
          </objectPr>
        </oleObject>
      </mc:Choice>
      <mc:Fallback>
        <oleObject progId="Equation.3" shapeId="1041" r:id="rId9"/>
      </mc:Fallback>
    </mc:AlternateContent>
    <mc:AlternateContent xmlns:mc="http://schemas.openxmlformats.org/markup-compatibility/2006">
      <mc:Choice Requires="x14">
        <oleObject progId="Equation.3" shapeId="1042" r:id="rId11">
          <objectPr defaultSize="0" altText="" r:id="rId12">
            <anchor moveWithCells="1">
              <from>
                <xdr:col>2</xdr:col>
                <xdr:colOff>342900</xdr:colOff>
                <xdr:row>27</xdr:row>
                <xdr:rowOff>76200</xdr:rowOff>
              </from>
              <to>
                <xdr:col>2</xdr:col>
                <xdr:colOff>1028700</xdr:colOff>
                <xdr:row>28</xdr:row>
                <xdr:rowOff>0</xdr:rowOff>
              </to>
            </anchor>
          </objectPr>
        </oleObject>
      </mc:Choice>
      <mc:Fallback>
        <oleObject progId="Equation.3" shapeId="1042" r:id="rId11"/>
      </mc:Fallback>
    </mc:AlternateContent>
    <mc:AlternateContent xmlns:mc="http://schemas.openxmlformats.org/markup-compatibility/2006">
      <mc:Choice Requires="x14">
        <oleObject progId="Equation.3" shapeId="1043" r:id="rId13">
          <objectPr defaultSize="0" autoPict="0" r:id="rId14">
            <anchor moveWithCells="1">
              <from>
                <xdr:col>2</xdr:col>
                <xdr:colOff>12700</xdr:colOff>
                <xdr:row>22</xdr:row>
                <xdr:rowOff>101600</xdr:rowOff>
              </from>
              <to>
                <xdr:col>3</xdr:col>
                <xdr:colOff>38100</xdr:colOff>
                <xdr:row>23</xdr:row>
                <xdr:rowOff>0</xdr:rowOff>
              </to>
            </anchor>
          </objectPr>
        </oleObject>
      </mc:Choice>
      <mc:Fallback>
        <oleObject progId="Equation.3" shapeId="1043" r:id="rId13"/>
      </mc:Fallback>
    </mc:AlternateContent>
    <mc:AlternateContent xmlns:mc="http://schemas.openxmlformats.org/markup-compatibility/2006">
      <mc:Choice Requires="x14">
        <oleObject progId="Equation.3" shapeId="1044" r:id="rId15">
          <objectPr defaultSize="0" autoPict="0" r:id="rId16">
            <anchor moveWithCells="1">
              <from>
                <xdr:col>1</xdr:col>
                <xdr:colOff>1333500</xdr:colOff>
                <xdr:row>22</xdr:row>
                <xdr:rowOff>609600</xdr:rowOff>
              </from>
              <to>
                <xdr:col>2</xdr:col>
                <xdr:colOff>1054100</xdr:colOff>
                <xdr:row>24</xdr:row>
                <xdr:rowOff>101600</xdr:rowOff>
              </to>
            </anchor>
          </objectPr>
        </oleObject>
      </mc:Choice>
      <mc:Fallback>
        <oleObject progId="Equation.3" shapeId="1044" r:id="rId15"/>
      </mc:Fallback>
    </mc:AlternateContent>
    <mc:AlternateContent xmlns:mc="http://schemas.openxmlformats.org/markup-compatibility/2006">
      <mc:Choice Requires="x14">
        <oleObject progId="Equation.3" shapeId="1046" r:id="rId17">
          <objectPr defaultSize="0" autoPict="0" altText="" r:id="rId18">
            <anchor moveWithCells="1">
              <from>
                <xdr:col>2</xdr:col>
                <xdr:colOff>457200</xdr:colOff>
                <xdr:row>26</xdr:row>
                <xdr:rowOff>88900</xdr:rowOff>
              </from>
              <to>
                <xdr:col>2</xdr:col>
                <xdr:colOff>952500</xdr:colOff>
                <xdr:row>27</xdr:row>
                <xdr:rowOff>0</xdr:rowOff>
              </to>
            </anchor>
          </objectPr>
        </oleObject>
      </mc:Choice>
      <mc:Fallback>
        <oleObject progId="Equation.3" shapeId="1046" r:id="rId17"/>
      </mc:Fallback>
    </mc:AlternateContent>
    <mc:AlternateContent xmlns:mc="http://schemas.openxmlformats.org/markup-compatibility/2006">
      <mc:Choice Requires="x14">
        <oleObject progId="Equation.3" shapeId="1047" r:id="rId19">
          <objectPr defaultSize="0" autoPict="0" altText="" r:id="rId5">
            <anchor moveWithCells="1" sizeWithCells="1">
              <from>
                <xdr:col>5</xdr:col>
                <xdr:colOff>444500</xdr:colOff>
                <xdr:row>6</xdr:row>
                <xdr:rowOff>177800</xdr:rowOff>
              </from>
              <to>
                <xdr:col>5</xdr:col>
                <xdr:colOff>673100</xdr:colOff>
                <xdr:row>7</xdr:row>
                <xdr:rowOff>190500</xdr:rowOff>
              </to>
            </anchor>
          </objectPr>
        </oleObject>
      </mc:Choice>
      <mc:Fallback>
        <oleObject progId="Equation.3" shapeId="1047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topLeftCell="A9" workbookViewId="0">
      <selection activeCell="O34" sqref="O34"/>
    </sheetView>
  </sheetViews>
  <sheetFormatPr baseColWidth="10" defaultColWidth="9" defaultRowHeight="15"/>
  <cols>
    <col min="11" max="11" width="5.1640625" customWidth="1"/>
    <col min="12" max="12" width="13.6640625" customWidth="1"/>
  </cols>
  <sheetData>
    <row r="1" spans="1:14" s="1" customFormat="1" ht="21" customHeight="1">
      <c r="A1" s="66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2"/>
      <c r="M1" s="2"/>
    </row>
    <row r="2" spans="1:14" s="1" customFormat="1"/>
    <row r="3" spans="1:14" s="1" customFormat="1"/>
    <row r="4" spans="1:14" s="1" customFormat="1">
      <c r="N4" s="3"/>
    </row>
    <row r="5" spans="1:14" s="1" customFormat="1">
      <c r="L5" s="45" t="s">
        <v>27</v>
      </c>
      <c r="N5" s="3"/>
    </row>
    <row r="6" spans="1:14" s="1" customFormat="1">
      <c r="N6" s="3"/>
    </row>
    <row r="7" spans="1:14" s="1" customFormat="1">
      <c r="N7" s="3"/>
    </row>
    <row r="8" spans="1:14" s="1" customFormat="1">
      <c r="L8" s="68" t="s">
        <v>28</v>
      </c>
      <c r="N8" s="3"/>
    </row>
    <row r="9" spans="1:14" s="1" customFormat="1">
      <c r="L9" s="69"/>
      <c r="N9" s="3"/>
    </row>
    <row r="10" spans="1:14" s="1" customFormat="1">
      <c r="N10" s="3"/>
    </row>
    <row r="11" spans="1:14" s="1" customFormat="1">
      <c r="N11" s="3"/>
    </row>
    <row r="12" spans="1:14" s="1" customFormat="1">
      <c r="L12" s="45" t="s">
        <v>26</v>
      </c>
      <c r="N12" s="3"/>
    </row>
    <row r="13" spans="1:14" s="1" customFormat="1">
      <c r="N13" s="3"/>
    </row>
    <row r="14" spans="1:14" s="1" customFormat="1"/>
    <row r="15" spans="1:14" s="1" customFormat="1"/>
    <row r="16" spans="1:14" s="1" customFormat="1" ht="18" customHeight="1">
      <c r="F16" s="70" t="s">
        <v>31</v>
      </c>
      <c r="G16" s="71"/>
      <c r="H16" s="71"/>
    </row>
    <row r="17" spans="6:14" s="1" customFormat="1">
      <c r="F17" s="71"/>
      <c r="G17" s="71"/>
      <c r="H17" s="71"/>
    </row>
    <row r="18" spans="6:14" s="1" customFormat="1"/>
    <row r="19" spans="6:14" s="1" customFormat="1">
      <c r="L19" s="45" t="s">
        <v>29</v>
      </c>
    </row>
    <row r="20" spans="6:14" s="1" customFormat="1" ht="16">
      <c r="N20" s="4"/>
    </row>
    <row r="21" spans="6:14" s="1" customFormat="1" ht="16">
      <c r="N21" s="4"/>
    </row>
    <row r="22" spans="6:14" s="1" customFormat="1" ht="16">
      <c r="N22" s="4"/>
    </row>
    <row r="23" spans="6:14" s="1" customFormat="1" ht="16">
      <c r="N23" s="4"/>
    </row>
    <row r="24" spans="6:14" s="1" customFormat="1" ht="16">
      <c r="N24" s="4"/>
    </row>
    <row r="25" spans="6:14" s="1" customFormat="1" ht="16">
      <c r="N25" s="4"/>
    </row>
    <row r="26" spans="6:14" s="1" customFormat="1" ht="16">
      <c r="N26" s="4"/>
    </row>
    <row r="27" spans="6:14" s="1" customFormat="1" ht="16">
      <c r="L27" s="46" t="s">
        <v>30</v>
      </c>
      <c r="N27" s="5"/>
    </row>
    <row r="28" spans="6:14" s="1" customFormat="1" ht="16">
      <c r="N28" s="4"/>
    </row>
    <row r="29" spans="6:14" s="1" customFormat="1" ht="16">
      <c r="N29" s="4"/>
    </row>
    <row r="30" spans="6:14" s="1" customFormat="1"/>
    <row r="31" spans="6:14" s="1" customFormat="1"/>
    <row r="32" spans="6:14" s="1" customFormat="1"/>
    <row r="33" spans="12:12" s="1" customFormat="1"/>
    <row r="34" spans="12:12" s="1" customFormat="1"/>
    <row r="35" spans="12:12" s="1" customFormat="1">
      <c r="L35" s="1" t="s">
        <v>18</v>
      </c>
    </row>
  </sheetData>
  <mergeCells count="3">
    <mergeCell ref="A1:K1"/>
    <mergeCell ref="F16:H17"/>
    <mergeCell ref="L8:L9"/>
  </mergeCells>
  <phoneticPr fontId="9" type="noConversion"/>
  <pageMargins left="1.1399999999999999" right="0.75" top="0.71" bottom="0.63" header="0.51" footer="0.5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" sqref="A4"/>
    </sheetView>
  </sheetViews>
  <sheetFormatPr baseColWidth="10" defaultColWidth="9" defaultRowHeight="1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2020-06-09T06:07:16Z</cp:lastPrinted>
  <dcterms:created xsi:type="dcterms:W3CDTF">1996-12-17T01:32:00Z</dcterms:created>
  <dcterms:modified xsi:type="dcterms:W3CDTF">2020-06-21T07:53:09Z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