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/>
  </bookViews>
  <sheets>
    <sheet name="1A" sheetId="16" r:id="rId1"/>
    <sheet name="控制图" sheetId="17" r:id="rId2"/>
  </sheets>
  <definedNames>
    <definedName name="_xlnm._FilterDatabase" localSheetId="0" hidden="1">'1A'!$A$1:$I$18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<sst xmlns="http://schemas.openxmlformats.org/spreadsheetml/2006/main" count="64" uniqueCount="54">
  <si>
    <t>附录D</t>
  </si>
  <si>
    <t>抽油杆综合保护器轴承套外径尺寸测量过程监视统计记录表</t>
  </si>
  <si>
    <t xml:space="preserve">测量过程名称:轴承套外径尺寸测量检测 </t>
  </si>
  <si>
    <r>
      <rPr>
        <sz val="12"/>
        <rFont val="宋体"/>
        <charset val="134"/>
      </rPr>
      <t>被测参数：外径尺寸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测量范围：（φ150±0.2</t>
    </r>
    <r>
      <rPr>
        <sz val="12"/>
        <rFont val="Times New Roman"/>
        <charset val="134"/>
      </rPr>
      <t xml:space="preserve"> mm</t>
    </r>
  </si>
  <si>
    <t>测量仪器：游标卡尺      测量范围：（0-300）mm  允差范围：±0.04mm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</si>
  <si>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</si>
  <si>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</si>
  <si>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测量工件150mm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</si>
  <si>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</si>
  <si>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</si>
  <si>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</si>
  <si>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</si>
  <si>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</si>
  <si>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</si>
  <si>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</si>
  <si>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</si>
  <si>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</si>
  <si>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</si>
  <si>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2022.5.15</t>
  </si>
  <si>
    <t>2022.6.25</t>
  </si>
  <si>
    <t>2022.7.19</t>
  </si>
  <si>
    <t>2022.8.25</t>
  </si>
  <si>
    <t>2022.9.26</t>
  </si>
  <si>
    <t>2022.10.19</t>
  </si>
  <si>
    <t>2022.11.21</t>
  </si>
  <si>
    <t>2022.12.25</t>
  </si>
  <si>
    <t>2023.1.15</t>
  </si>
  <si>
    <t>2023.2.21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</si>
  <si>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</si>
  <si>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</si>
  <si>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</si>
  <si>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</si>
  <si>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</si>
  <si>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</si>
  <si>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</si>
  <si>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</si>
  <si>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</si>
  <si>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</si>
  <si>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</si>
  <si>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</si>
  <si>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R控制图计算：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</si>
  <si>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</si>
  <si>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</si>
  <si>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</si>
  <si>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均值、极差控制图状态正常，轴承套外径尺寸的测量过程中未出现非正常变异，能满足生产工艺要求。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</si>
  <si>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</t>
    </r>
  </si>
  <si>
    <t>抽油杆综合保护器轴承套外径尺寸测量过程监视控制图</t>
  </si>
  <si>
    <t>UCL=150.011</t>
  </si>
  <si>
    <t>CL=150.008</t>
  </si>
  <si>
    <t>极差控制图</t>
  </si>
  <si>
    <t>UCL=0.29</t>
  </si>
  <si>
    <t xml:space="preserve"> </t>
  </si>
  <si>
    <t>CL=0.137</t>
  </si>
  <si>
    <t>LCL=0.0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</si>
</sst>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"/>
    <numFmt numFmtId="178" formatCode="0.0_ "/>
    <numFmt numFmtId="179" formatCode="0.0000_ "/>
    <numFmt numFmtId="180" formatCode="0.000_);[Red]\(0.000\)"/>
  </numFmts>
  <fonts count="34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Font="1" applyBorder="1"/>
    <xf numFmtId="0" fontId="0" fillId="0" borderId="0" xfId="0" applyBorder="1"/>
    <xf numFmtId="0" fontId="4" fillId="0" borderId="0" xfId="0" applyFont="1" applyAlignment="1">
      <alignment horizontal="justify"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178" fontId="0" fillId="0" borderId="0" xfId="0" applyNumberFormat="1" applyFont="1" applyBorder="1" applyAlignment="1"/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9" fillId="0" borderId="7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10" fillId="0" borderId="0" xfId="0" applyFont="1"/>
    <xf numFmtId="176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2780744130858"/>
          <c:y val="0.0634643377001456"/>
          <c:w val="0.916179337231969"/>
          <c:h val="0.78515283842794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0.0400000000000205</c:v>
                </c:pt>
                <c:pt idx="1">
                  <c:v>0.259999999999991</c:v>
                </c:pt>
                <c:pt idx="2">
                  <c:v>0.0400000000000205</c:v>
                </c:pt>
                <c:pt idx="3">
                  <c:v>0.259999999999991</c:v>
                </c:pt>
                <c:pt idx="4">
                  <c:v>0.039999999999992</c:v>
                </c:pt>
                <c:pt idx="5">
                  <c:v>0.0599999999999739</c:v>
                </c:pt>
                <c:pt idx="6">
                  <c:v>0.219999999999999</c:v>
                </c:pt>
                <c:pt idx="7">
                  <c:v>0.0400000000000205</c:v>
                </c:pt>
                <c:pt idx="8">
                  <c:v>0.0400000000000205</c:v>
                </c:pt>
                <c:pt idx="9">
                  <c:v>0.239999999999981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95488"/>
        <c:axId val="74497024"/>
      </c:lineChart>
      <c:catAx>
        <c:axId val="7449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7024"/>
        <c:crosses val="autoZero"/>
        <c:auto val="1"/>
        <c:lblAlgn val="ctr"/>
        <c:lblOffset val="100"/>
        <c:noMultiLvlLbl val="0"/>
      </c:catAx>
      <c:valAx>
        <c:axId val="74497024"/>
        <c:scaling>
          <c:orientation val="minMax"/>
          <c:min val="0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5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均值控制图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0.000_ </c:formatCode>
                <c:ptCount val="10"/>
                <c:pt idx="0">
                  <c:v>150.068</c:v>
                </c:pt>
                <c:pt idx="1">
                  <c:v>149.988</c:v>
                </c:pt>
                <c:pt idx="2">
                  <c:v>150.068</c:v>
                </c:pt>
                <c:pt idx="3">
                  <c:v>149.988</c:v>
                </c:pt>
                <c:pt idx="4">
                  <c:v>150.036</c:v>
                </c:pt>
                <c:pt idx="5">
                  <c:v>150.112</c:v>
                </c:pt>
                <c:pt idx="6">
                  <c:v>150.024</c:v>
                </c:pt>
                <c:pt idx="7">
                  <c:v>150.068</c:v>
                </c:pt>
                <c:pt idx="8">
                  <c:v>150.064</c:v>
                </c:pt>
                <c:pt idx="9">
                  <c:v>149.96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8756971"/>
        <c:axId val="322443158"/>
      </c:lineChart>
      <c:catAx>
        <c:axId val="7387569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2443158"/>
        <c:crosses val="autoZero"/>
        <c:auto val="1"/>
        <c:lblAlgn val="ctr"/>
        <c:lblOffset val="100"/>
        <c:noMultiLvlLbl val="0"/>
      </c:catAx>
      <c:valAx>
        <c:axId val="32244315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7569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19</xdr:row>
      <xdr:rowOff>47625</xdr:rowOff>
    </xdr:from>
    <xdr:to>
      <xdr:col>5</xdr:col>
      <xdr:colOff>561975</xdr:colOff>
      <xdr:row>19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486150" y="54571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76200</xdr:colOff>
      <xdr:row>26</xdr:row>
      <xdr:rowOff>47625</xdr:rowOff>
    </xdr:from>
    <xdr:to>
      <xdr:col>3</xdr:col>
      <xdr:colOff>390525</xdr:colOff>
      <xdr:row>26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43100" y="81934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00600" y="1866900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19</xdr:row>
          <xdr:rowOff>0</xdr:rowOff>
        </xdr:from>
        <xdr:to>
          <xdr:col>1</xdr:col>
          <xdr:colOff>342900</xdr:colOff>
          <xdr:row>19</xdr:row>
          <xdr:rowOff>266700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28625" y="5409565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28575</xdr:rowOff>
        </xdr:from>
        <xdr:to>
          <xdr:col>3</xdr:col>
          <xdr:colOff>466725</xdr:colOff>
          <xdr:row>23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990725" y="6564630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104775</xdr:rowOff>
        </xdr:from>
        <xdr:to>
          <xdr:col>3</xdr:col>
          <xdr:colOff>533400</xdr:colOff>
          <xdr:row>23</xdr:row>
          <xdr:rowOff>409575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933575" y="6936105"/>
              <a:ext cx="4667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47625</xdr:rowOff>
        </xdr:from>
        <xdr:to>
          <xdr:col>3</xdr:col>
          <xdr:colOff>581025</xdr:colOff>
          <xdr:row>24</xdr:row>
          <xdr:rowOff>323850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933575" y="7345680"/>
              <a:ext cx="5143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114300</xdr:rowOff>
        </xdr:from>
        <xdr:to>
          <xdr:col>3</xdr:col>
          <xdr:colOff>561975</xdr:colOff>
          <xdr:row>28</xdr:row>
          <xdr:rowOff>19050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905000" y="8583930"/>
              <a:ext cx="5238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361950</xdr:colOff>
          <xdr:row>21</xdr:row>
          <xdr:rowOff>228600</xdr:rowOff>
        </xdr:from>
        <xdr:to>
          <xdr:col>1</xdr:col>
          <xdr:colOff>476250</xdr:colOff>
          <xdr:row>21</xdr:row>
          <xdr:rowOff>447675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790575" y="6288405"/>
              <a:ext cx="1143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66675</xdr:rowOff>
        </xdr:from>
        <xdr:to>
          <xdr:col>3</xdr:col>
          <xdr:colOff>561975</xdr:colOff>
          <xdr:row>28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914525" y="89268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415925</xdr:colOff>
      <xdr:row>31</xdr:row>
      <xdr:rowOff>57150</xdr:rowOff>
    </xdr:from>
    <xdr:to>
      <xdr:col>6</xdr:col>
      <xdr:colOff>504190</xdr:colOff>
      <xdr:row>32</xdr:row>
      <xdr:rowOff>24130</xdr:rowOff>
    </xdr:to>
    <xdr:pic>
      <xdr:nvPicPr>
        <xdr:cNvPr id="2" name="图片 3" descr="73544bf8aa827f1a400608e80c93114"/>
        <xdr:cNvPicPr>
          <a:picLocks noChangeAspect="1"/>
        </xdr:cNvPicPr>
      </xdr:nvPicPr>
      <xdr:blipFill>
        <a:blip r:embed="rId2">
          <a:biLevel thresh="50000"/>
        </a:blip>
        <a:srcRect l="23861" t="47860" r="39065" b="45592"/>
        <a:stretch>
          <a:fillRect/>
        </a:stretch>
      </xdr:blipFill>
      <xdr:spPr>
        <a:xfrm>
          <a:off x="3606800" y="10107930"/>
          <a:ext cx="774065" cy="243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457200</xdr:colOff>
      <xdr:row>12</xdr:row>
      <xdr:rowOff>76200</xdr:rowOff>
    </xdr:from>
    <xdr:to>
      <xdr:col>9</xdr:col>
      <xdr:colOff>237490</xdr:colOff>
      <xdr:row>12</xdr:row>
      <xdr:rowOff>76200</xdr:rowOff>
    </xdr:to>
    <xdr:cxnSp>
      <xdr:nvCxnSpPr>
        <xdr:cNvPr id="3" name="直接连接符 2"/>
        <xdr:cNvCxnSpPr/>
      </xdr:nvCxnSpPr>
      <xdr:spPr>
        <a:xfrm>
          <a:off x="457200" y="2349500"/>
          <a:ext cx="57810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139700</xdr:colOff>
      <xdr:row>16</xdr:row>
      <xdr:rowOff>174625</xdr:rowOff>
    </xdr:from>
    <xdr:to>
      <xdr:col>9</xdr:col>
      <xdr:colOff>1415415</xdr:colOff>
      <xdr:row>28</xdr:row>
      <xdr:rowOff>44450</xdr:rowOff>
    </xdr:to>
    <xdr:graphicFrame>
      <xdr:nvGraphicFramePr>
        <xdr:cNvPr id="7" name="图表 6"/>
        <xdr:cNvGraphicFramePr/>
      </xdr:nvGraphicFramePr>
      <xdr:xfrm>
        <a:off x="806450" y="3133725"/>
        <a:ext cx="6609715" cy="2193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101600</xdr:colOff>
      <xdr:row>18</xdr:row>
      <xdr:rowOff>69850</xdr:rowOff>
    </xdr:from>
    <xdr:to>
      <xdr:col>9</xdr:col>
      <xdr:colOff>1320800</xdr:colOff>
      <xdr:row>18</xdr:row>
      <xdr:rowOff>76200</xdr:rowOff>
    </xdr:to>
    <xdr:cxnSp>
      <xdr:nvCxnSpPr>
        <xdr:cNvPr id="5" name="直接连接符 4"/>
        <xdr:cNvCxnSpPr/>
      </xdr:nvCxnSpPr>
      <xdr:spPr>
        <a:xfrm flipV="1">
          <a:off x="1273175" y="3448050"/>
          <a:ext cx="6048375" cy="63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26</xdr:row>
      <xdr:rowOff>31750</xdr:rowOff>
    </xdr:from>
    <xdr:to>
      <xdr:col>9</xdr:col>
      <xdr:colOff>1346200</xdr:colOff>
      <xdr:row>26</xdr:row>
      <xdr:rowOff>57150</xdr:rowOff>
    </xdr:to>
    <xdr:cxnSp>
      <xdr:nvCxnSpPr>
        <xdr:cNvPr id="10" name="直接连接符 9"/>
        <xdr:cNvCxnSpPr/>
      </xdr:nvCxnSpPr>
      <xdr:spPr>
        <a:xfrm>
          <a:off x="1047750" y="4933950"/>
          <a:ext cx="6299200" cy="254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11</xdr:row>
      <xdr:rowOff>76200</xdr:rowOff>
    </xdr:from>
    <xdr:to>
      <xdr:col>10</xdr:col>
      <xdr:colOff>28575</xdr:colOff>
      <xdr:row>11</xdr:row>
      <xdr:rowOff>76200</xdr:rowOff>
    </xdr:to>
    <xdr:cxnSp>
      <xdr:nvCxnSpPr>
        <xdr:cNvPr id="13" name="直接连接符 12"/>
        <xdr:cNvCxnSpPr/>
      </xdr:nvCxnSpPr>
      <xdr:spPr>
        <a:xfrm>
          <a:off x="600075" y="2273300"/>
          <a:ext cx="69151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8</xdr:row>
      <xdr:rowOff>152400</xdr:rowOff>
    </xdr:from>
    <xdr:to>
      <xdr:col>9</xdr:col>
      <xdr:colOff>1400175</xdr:colOff>
      <xdr:row>8</xdr:row>
      <xdr:rowOff>171450</xdr:rowOff>
    </xdr:to>
    <xdr:cxnSp>
      <xdr:nvCxnSpPr>
        <xdr:cNvPr id="16" name="直接连接符 15"/>
        <xdr:cNvCxnSpPr/>
      </xdr:nvCxnSpPr>
      <xdr:spPr>
        <a:xfrm>
          <a:off x="600075" y="1778000"/>
          <a:ext cx="6800850" cy="1905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422275</xdr:colOff>
      <xdr:row>22</xdr:row>
      <xdr:rowOff>82550</xdr:rowOff>
    </xdr:from>
    <xdr:to>
      <xdr:col>9</xdr:col>
      <xdr:colOff>1289050</xdr:colOff>
      <xdr:row>22</xdr:row>
      <xdr:rowOff>82550</xdr:rowOff>
    </xdr:to>
    <xdr:cxnSp>
      <xdr:nvCxnSpPr>
        <xdr:cNvPr id="18" name="直接连接符 17"/>
        <xdr:cNvCxnSpPr/>
      </xdr:nvCxnSpPr>
      <xdr:spPr>
        <a:xfrm>
          <a:off x="1089025" y="4222750"/>
          <a:ext cx="62007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122555</xdr:colOff>
      <xdr:row>2</xdr:row>
      <xdr:rowOff>121285</xdr:rowOff>
    </xdr:from>
    <xdr:to>
      <xdr:col>9</xdr:col>
      <xdr:colOff>1428115</xdr:colOff>
      <xdr:row>15</xdr:row>
      <xdr:rowOff>130175</xdr:rowOff>
    </xdr:to>
    <xdr:graphicFrame>
      <xdr:nvGraphicFramePr>
        <xdr:cNvPr id="2" name="图表 1"/>
        <xdr:cNvGraphicFramePr/>
      </xdr:nvGraphicFramePr>
      <xdr:xfrm>
        <a:off x="789305" y="603885"/>
        <a:ext cx="6639560" cy="2294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12</xdr:col>
      <xdr:colOff>88265</xdr:colOff>
      <xdr:row>16</xdr:row>
      <xdr:rowOff>52705</xdr:rowOff>
    </xdr:to>
    <xdr:pic>
      <xdr:nvPicPr>
        <xdr:cNvPr id="4" name="图片 3" descr="73544bf8aa827f1a400608e80c93114"/>
        <xdr:cNvPicPr>
          <a:picLocks noChangeAspect="1"/>
        </xdr:cNvPicPr>
      </xdr:nvPicPr>
      <xdr:blipFill>
        <a:blip r:embed="rId3">
          <a:biLevel thresh="50000"/>
        </a:blip>
        <a:srcRect l="23861" t="47860" r="39065" b="45592"/>
        <a:stretch>
          <a:fillRect/>
        </a:stretch>
      </xdr:blipFill>
      <xdr:spPr>
        <a:xfrm>
          <a:off x="8505825" y="2768600"/>
          <a:ext cx="774065" cy="24320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0.0663384512683578</cdr:x>
      <cdr:y>0.145833333333333</cdr:y>
    </cdr:from>
    <cdr:to>
      <cdr:x>0.998831775700935</cdr:x>
      <cdr:y>0.149305555555556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04825" y="400050"/>
          <a:ext cx="70961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0.0675901201602136</cdr:x>
      <cdr:y>0.454861111111111</cdr:y>
    </cdr:from>
    <cdr:to>
      <cdr:x>0.987566755674232</cdr:x>
      <cdr:y>0.458333333333333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514350" y="1247775"/>
          <a:ext cx="70008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0.07858712185229</cdr:x>
      <cdr:y>0.923303018320812</cdr:y>
    </cdr:from>
    <cdr:to>
      <cdr:x>0.978536420483353</cdr:x>
      <cdr:y>0.930420456043232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 flipV="1">
          <a:off x="590550" y="2374505"/>
          <a:ext cx="6762750" cy="183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2"/>
  <sheetViews>
    <sheetView tabSelected="1" topLeftCell="A4" workbookViewId="0">
      <selection activeCell="O14" sqref="O14"/>
    </sheetView>
  </sheetViews>
  <sheetFormatPr defaultColWidth="9" defaultRowHeight="15"/>
  <cols>
    <col min="1" max="1" width="5.625" style="8" customWidth="1"/>
    <col min="2" max="2" width="9.625" style="8" customWidth="1"/>
    <col min="3" max="3" width="9.25" style="8" customWidth="1"/>
    <col min="4" max="4" width="8.75" style="8" customWidth="1"/>
    <col min="5" max="5" width="8.625" style="8" customWidth="1"/>
    <col min="6" max="6" width="9" style="8" customWidth="1"/>
    <col min="7" max="7" width="9.375" style="8" customWidth="1"/>
    <col min="8" max="9" width="7.875" style="8" customWidth="1"/>
    <col min="10" max="16384" width="9" style="8"/>
  </cols>
  <sheetData>
    <row r="1" spans="1:2">
      <c r="A1" s="9" t="s">
        <v>0</v>
      </c>
      <c r="B1" s="10"/>
    </row>
    <row r="2" ht="21" customHeight="1" spans="1:9">
      <c r="A2" s="1" t="s">
        <v>1</v>
      </c>
      <c r="B2" s="11"/>
      <c r="C2" s="11"/>
      <c r="D2" s="11"/>
      <c r="E2" s="11"/>
      <c r="F2" s="11"/>
      <c r="G2" s="11"/>
      <c r="H2" s="11"/>
      <c r="I2" s="11"/>
    </row>
    <row r="3" ht="24" customHeight="1" spans="1:9">
      <c r="A3" s="12" t="s">
        <v>2</v>
      </c>
      <c r="B3" s="12"/>
      <c r="C3" s="12"/>
      <c r="D3" s="12"/>
      <c r="E3" s="12"/>
      <c r="F3" s="13"/>
      <c r="G3" s="13"/>
      <c r="H3" s="13"/>
      <c r="I3" s="13"/>
    </row>
    <row r="4" ht="24" customHeight="1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ht="24" customHeight="1" spans="1:9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ht="32.25" customHeight="1" spans="1:9">
      <c r="A6" s="14" t="s">
        <v>5</v>
      </c>
      <c r="B6" s="15"/>
      <c r="C6" s="15"/>
      <c r="D6" s="15" t="s">
        <v>6</v>
      </c>
      <c r="E6" s="15"/>
      <c r="F6" s="15" t="s">
        <v>7</v>
      </c>
      <c r="G6" s="15"/>
      <c r="H6" s="15"/>
      <c r="I6" s="13"/>
    </row>
    <row r="7" ht="23.25" customHeight="1" spans="1:9">
      <c r="A7" s="16" t="s">
        <v>8</v>
      </c>
      <c r="B7" s="17" t="s">
        <v>9</v>
      </c>
      <c r="C7" s="17" t="s">
        <v>10</v>
      </c>
      <c r="D7" s="17"/>
      <c r="E7" s="17"/>
      <c r="F7" s="17"/>
      <c r="G7" s="17"/>
      <c r="H7" s="18"/>
      <c r="I7" s="57" t="s">
        <v>11</v>
      </c>
    </row>
    <row r="8" ht="21.95" customHeight="1" spans="1:9">
      <c r="A8" s="19"/>
      <c r="B8" s="20" t="s">
        <v>12</v>
      </c>
      <c r="C8" s="21" t="s">
        <v>13</v>
      </c>
      <c r="D8" s="21" t="s">
        <v>14</v>
      </c>
      <c r="E8" s="21" t="s">
        <v>15</v>
      </c>
      <c r="F8" s="21" t="s">
        <v>16</v>
      </c>
      <c r="G8" s="21" t="s">
        <v>17</v>
      </c>
      <c r="H8" s="22"/>
      <c r="I8" s="58"/>
    </row>
    <row r="9" s="7" customFormat="1" ht="21.95" customHeight="1" spans="1:9">
      <c r="A9" s="23">
        <v>1</v>
      </c>
      <c r="B9" s="24" t="s">
        <v>18</v>
      </c>
      <c r="C9" s="25">
        <v>150.08</v>
      </c>
      <c r="D9" s="25">
        <v>150.04</v>
      </c>
      <c r="E9" s="25">
        <v>150.08</v>
      </c>
      <c r="F9" s="25">
        <v>150.06</v>
      </c>
      <c r="G9" s="25">
        <v>150.08</v>
      </c>
      <c r="H9" s="26">
        <f>SUM(C9:G9)/5</f>
        <v>150.068</v>
      </c>
      <c r="I9" s="59">
        <f>MAX(C9:G9)-MIN(C9:G9)</f>
        <v>0.0400000000000205</v>
      </c>
    </row>
    <row r="10" s="7" customFormat="1" ht="21.95" customHeight="1" spans="1:9">
      <c r="A10" s="23">
        <v>2</v>
      </c>
      <c r="B10" s="24" t="s">
        <v>19</v>
      </c>
      <c r="C10" s="25">
        <v>150.02</v>
      </c>
      <c r="D10" s="25">
        <v>150.04</v>
      </c>
      <c r="E10" s="25">
        <v>150.02</v>
      </c>
      <c r="F10" s="25">
        <v>150.06</v>
      </c>
      <c r="G10" s="25">
        <v>149.8</v>
      </c>
      <c r="H10" s="26">
        <f t="shared" ref="H10:H18" si="0">SUM(C10:G10)/5</f>
        <v>149.988</v>
      </c>
      <c r="I10" s="59">
        <f t="shared" ref="I10:I18" si="1">MAX(C10:G10)-MIN(C10:G10)</f>
        <v>0.259999999999991</v>
      </c>
    </row>
    <row r="11" s="7" customFormat="1" ht="21.95" customHeight="1" spans="1:9">
      <c r="A11" s="23">
        <v>3</v>
      </c>
      <c r="B11" s="24" t="s">
        <v>20</v>
      </c>
      <c r="C11" s="25">
        <v>150.08</v>
      </c>
      <c r="D11" s="25">
        <v>150.08</v>
      </c>
      <c r="E11" s="25">
        <v>150.08</v>
      </c>
      <c r="F11" s="25">
        <v>150.06</v>
      </c>
      <c r="G11" s="25">
        <v>150.04</v>
      </c>
      <c r="H11" s="26">
        <f t="shared" si="0"/>
        <v>150.068</v>
      </c>
      <c r="I11" s="59">
        <f t="shared" si="1"/>
        <v>0.0400000000000205</v>
      </c>
    </row>
    <row r="12" s="7" customFormat="1" ht="21.95" customHeight="1" spans="1:15">
      <c r="A12" s="23">
        <v>4</v>
      </c>
      <c r="B12" s="24" t="s">
        <v>21</v>
      </c>
      <c r="C12" s="25">
        <v>150.02</v>
      </c>
      <c r="D12" s="25">
        <v>150.04</v>
      </c>
      <c r="E12" s="25">
        <v>149.8</v>
      </c>
      <c r="F12" s="25">
        <v>150.06</v>
      </c>
      <c r="G12" s="25">
        <v>150.02</v>
      </c>
      <c r="H12" s="26">
        <f t="shared" si="0"/>
        <v>149.988</v>
      </c>
      <c r="I12" s="59">
        <f t="shared" si="1"/>
        <v>0.259999999999991</v>
      </c>
      <c r="O12" s="60"/>
    </row>
    <row r="13" s="7" customFormat="1" ht="21.95" customHeight="1" spans="1:15">
      <c r="A13" s="23">
        <v>5</v>
      </c>
      <c r="B13" s="24" t="s">
        <v>22</v>
      </c>
      <c r="C13" s="25">
        <v>150.02</v>
      </c>
      <c r="D13" s="25">
        <v>150.02</v>
      </c>
      <c r="E13" s="25">
        <v>150.04</v>
      </c>
      <c r="F13" s="25">
        <v>150.06</v>
      </c>
      <c r="G13" s="25">
        <v>150.04</v>
      </c>
      <c r="H13" s="26">
        <f t="shared" si="0"/>
        <v>150.036</v>
      </c>
      <c r="I13" s="59">
        <f t="shared" si="1"/>
        <v>0.039999999999992</v>
      </c>
      <c r="O13" s="60"/>
    </row>
    <row r="14" s="7" customFormat="1" ht="21.95" customHeight="1" spans="1:15">
      <c r="A14" s="23">
        <v>6</v>
      </c>
      <c r="B14" s="24" t="s">
        <v>23</v>
      </c>
      <c r="C14" s="25">
        <v>150.1</v>
      </c>
      <c r="D14" s="25">
        <v>150.12</v>
      </c>
      <c r="E14" s="25">
        <v>150.08</v>
      </c>
      <c r="F14" s="25">
        <v>150.12</v>
      </c>
      <c r="G14" s="25">
        <v>150.14</v>
      </c>
      <c r="H14" s="26">
        <f t="shared" si="0"/>
        <v>150.112</v>
      </c>
      <c r="I14" s="59">
        <f t="shared" si="1"/>
        <v>0.0599999999999739</v>
      </c>
      <c r="O14" s="60"/>
    </row>
    <row r="15" s="7" customFormat="1" ht="21.95" customHeight="1" spans="1:15">
      <c r="A15" s="23">
        <v>7</v>
      </c>
      <c r="B15" s="24" t="s">
        <v>24</v>
      </c>
      <c r="C15" s="25">
        <v>150.04</v>
      </c>
      <c r="D15" s="25">
        <v>150.12</v>
      </c>
      <c r="E15" s="25">
        <v>150.04</v>
      </c>
      <c r="F15" s="25">
        <v>149.9</v>
      </c>
      <c r="G15" s="25">
        <v>150.02</v>
      </c>
      <c r="H15" s="26">
        <f t="shared" si="0"/>
        <v>150.024</v>
      </c>
      <c r="I15" s="59">
        <f t="shared" si="1"/>
        <v>0.219999999999999</v>
      </c>
      <c r="O15" s="60"/>
    </row>
    <row r="16" s="7" customFormat="1" ht="21.95" customHeight="1" spans="1:15">
      <c r="A16" s="23">
        <v>8</v>
      </c>
      <c r="B16" s="24" t="s">
        <v>25</v>
      </c>
      <c r="C16" s="25">
        <v>150.08</v>
      </c>
      <c r="D16" s="25">
        <v>150.04</v>
      </c>
      <c r="E16" s="25">
        <v>150.08</v>
      </c>
      <c r="F16" s="25">
        <v>150.06</v>
      </c>
      <c r="G16" s="25">
        <v>150.08</v>
      </c>
      <c r="H16" s="26">
        <f t="shared" si="0"/>
        <v>150.068</v>
      </c>
      <c r="I16" s="59">
        <f t="shared" si="1"/>
        <v>0.0400000000000205</v>
      </c>
      <c r="O16" s="60"/>
    </row>
    <row r="17" s="7" customFormat="1" ht="21.95" customHeight="1" spans="1:15">
      <c r="A17" s="23">
        <v>9</v>
      </c>
      <c r="B17" s="24" t="s">
        <v>26</v>
      </c>
      <c r="C17" s="25">
        <v>150.08</v>
      </c>
      <c r="D17" s="25">
        <v>150.08</v>
      </c>
      <c r="E17" s="25">
        <v>150.06</v>
      </c>
      <c r="F17" s="25">
        <v>150.06</v>
      </c>
      <c r="G17" s="25">
        <v>150.04</v>
      </c>
      <c r="H17" s="26">
        <f t="shared" si="0"/>
        <v>150.064</v>
      </c>
      <c r="I17" s="59">
        <f t="shared" si="1"/>
        <v>0.0400000000000205</v>
      </c>
      <c r="O17" s="60"/>
    </row>
    <row r="18" s="7" customFormat="1" ht="21.95" customHeight="1" spans="1:15">
      <c r="A18" s="23">
        <v>10</v>
      </c>
      <c r="B18" s="24" t="s">
        <v>27</v>
      </c>
      <c r="C18" s="25">
        <v>149.8</v>
      </c>
      <c r="D18" s="25">
        <v>149.9</v>
      </c>
      <c r="E18" s="25">
        <v>150.02</v>
      </c>
      <c r="F18" s="25">
        <v>150.04</v>
      </c>
      <c r="G18" s="25">
        <v>150.04</v>
      </c>
      <c r="H18" s="26">
        <f t="shared" si="0"/>
        <v>149.96</v>
      </c>
      <c r="I18" s="59">
        <f t="shared" si="1"/>
        <v>0.239999999999981</v>
      </c>
      <c r="O18" s="60"/>
    </row>
    <row r="19" s="7" customFormat="1" ht="21" customHeight="1" spans="1:9">
      <c r="A19" s="23"/>
      <c r="B19" s="24"/>
      <c r="C19" s="25"/>
      <c r="D19" s="25"/>
      <c r="E19" s="25"/>
      <c r="F19" s="25"/>
      <c r="G19" s="25"/>
      <c r="H19" s="26"/>
      <c r="I19" s="59"/>
    </row>
    <row r="20" s="7" customFormat="1" ht="21.95" customHeight="1" spans="1:9">
      <c r="A20" s="27"/>
      <c r="B20" s="28">
        <f>AVERAGE(H9:H18)</f>
        <v>150.0376</v>
      </c>
      <c r="C20" s="29"/>
      <c r="D20" s="29"/>
      <c r="E20" s="29"/>
      <c r="F20" s="30"/>
      <c r="G20" s="31">
        <f>AVERAGE(I9:I18)</f>
        <v>0.124000000000001</v>
      </c>
      <c r="H20" s="32"/>
      <c r="I20" s="61"/>
    </row>
    <row r="21" s="7" customFormat="1" ht="29.25" customHeight="1" spans="1:9">
      <c r="A21" s="33" t="s">
        <v>28</v>
      </c>
      <c r="B21" s="34"/>
      <c r="C21" s="35" t="s">
        <v>29</v>
      </c>
      <c r="D21" s="36">
        <v>0.577</v>
      </c>
      <c r="E21" s="35" t="s">
        <v>30</v>
      </c>
      <c r="F21" s="36">
        <v>2.115</v>
      </c>
      <c r="G21" s="35" t="s">
        <v>31</v>
      </c>
      <c r="H21" s="36">
        <v>0</v>
      </c>
      <c r="I21" s="62"/>
    </row>
    <row r="22" ht="37.5" customHeight="1" spans="1:9">
      <c r="A22" s="37"/>
      <c r="B22" s="38" t="s">
        <v>32</v>
      </c>
      <c r="C22" s="38"/>
      <c r="D22" s="38"/>
      <c r="E22" s="7"/>
      <c r="F22" s="7"/>
      <c r="G22" s="7"/>
      <c r="H22" s="7"/>
      <c r="I22" s="7"/>
    </row>
    <row r="23" ht="23.25" customHeight="1" spans="1:9">
      <c r="A23" s="39" t="s">
        <v>33</v>
      </c>
      <c r="B23" s="39"/>
      <c r="C23" s="40" t="s">
        <v>34</v>
      </c>
      <c r="D23" s="41"/>
      <c r="E23" s="42">
        <f>SUM(B20)</f>
        <v>150.0376</v>
      </c>
      <c r="F23" s="43" t="s">
        <v>35</v>
      </c>
      <c r="G23" s="7"/>
      <c r="H23" s="7"/>
      <c r="I23" s="7"/>
    </row>
    <row r="24" ht="36.75" customHeight="1" spans="1:9">
      <c r="A24" s="39" t="s">
        <v>36</v>
      </c>
      <c r="B24" s="39"/>
      <c r="C24" s="40" t="s">
        <v>37</v>
      </c>
      <c r="D24" s="41"/>
      <c r="E24" s="44">
        <f>SUM(E23+D21*G20)</f>
        <v>150.109148</v>
      </c>
      <c r="F24" s="43" t="s">
        <v>35</v>
      </c>
      <c r="G24" s="45"/>
      <c r="H24" s="46"/>
      <c r="I24" s="46"/>
    </row>
    <row r="25" ht="27" customHeight="1" spans="1:9">
      <c r="A25" s="39" t="s">
        <v>38</v>
      </c>
      <c r="B25" s="39"/>
      <c r="C25" s="40" t="s">
        <v>39</v>
      </c>
      <c r="E25" s="44">
        <f>SUM(B20-D21*G20)</f>
        <v>149.966052</v>
      </c>
      <c r="F25" s="43" t="s">
        <v>35</v>
      </c>
      <c r="G25" s="47"/>
      <c r="H25" s="47"/>
      <c r="I25" s="7"/>
    </row>
    <row r="26" ht="39.75" customHeight="1" spans="1:9">
      <c r="A26" s="48"/>
      <c r="B26" s="49" t="s">
        <v>40</v>
      </c>
      <c r="C26" s="49"/>
      <c r="D26" s="49"/>
      <c r="E26" s="7"/>
      <c r="F26" s="7"/>
      <c r="G26" s="7"/>
      <c r="H26" s="7"/>
      <c r="I26" s="7"/>
    </row>
    <row r="27" ht="25.5" customHeight="1" spans="1:9">
      <c r="A27" s="39" t="s">
        <v>41</v>
      </c>
      <c r="B27" s="39"/>
      <c r="C27" s="50" t="s">
        <v>42</v>
      </c>
      <c r="E27" s="51">
        <f>SUM(G20)</f>
        <v>0.124000000000001</v>
      </c>
      <c r="F27" s="43" t="s">
        <v>35</v>
      </c>
      <c r="G27" s="7"/>
      <c r="H27" s="7"/>
      <c r="I27" s="7"/>
    </row>
    <row r="28" ht="30.75" customHeight="1" spans="1:9">
      <c r="A28" s="39" t="s">
        <v>36</v>
      </c>
      <c r="B28" s="39"/>
      <c r="C28" s="40" t="s">
        <v>37</v>
      </c>
      <c r="E28" s="51">
        <f>SUM(F21*G20)</f>
        <v>0.262260000000002</v>
      </c>
      <c r="F28" s="43" t="s">
        <v>35</v>
      </c>
      <c r="G28" s="7"/>
      <c r="H28" s="46"/>
      <c r="I28" s="46"/>
    </row>
    <row r="29" ht="29.25" customHeight="1" spans="1:9">
      <c r="A29" s="39" t="s">
        <v>38</v>
      </c>
      <c r="B29" s="39"/>
      <c r="C29" s="40" t="s">
        <v>39</v>
      </c>
      <c r="E29" s="52">
        <f>SUM(H21*G20)</f>
        <v>0</v>
      </c>
      <c r="F29" s="43" t="s">
        <v>35</v>
      </c>
      <c r="G29" s="7"/>
      <c r="H29" s="46"/>
      <c r="I29" s="46"/>
    </row>
    <row r="30" ht="23.25" customHeight="1" spans="1:9">
      <c r="A30" s="53" t="s">
        <v>43</v>
      </c>
      <c r="B30" s="54"/>
      <c r="C30" s="54"/>
      <c r="D30" s="54"/>
      <c r="E30" s="54"/>
      <c r="F30" s="54"/>
      <c r="G30" s="54"/>
      <c r="H30" s="54"/>
      <c r="I30" s="54"/>
    </row>
    <row r="31" ht="41.25" customHeight="1" spans="1:9">
      <c r="A31" s="55" t="s">
        <v>44</v>
      </c>
      <c r="B31" s="55"/>
      <c r="C31" s="55"/>
      <c r="D31" s="55"/>
      <c r="E31" s="55"/>
      <c r="F31" s="55"/>
      <c r="G31" s="55"/>
      <c r="H31" s="55"/>
      <c r="I31" s="55"/>
    </row>
    <row r="32" ht="21.75" customHeight="1" spans="2:9">
      <c r="B32" s="56" t="s">
        <v>45</v>
      </c>
      <c r="C32" s="56"/>
      <c r="D32" s="56"/>
      <c r="E32" s="56"/>
      <c r="F32" s="56"/>
      <c r="G32" s="56"/>
      <c r="H32" s="56"/>
      <c r="I32" s="56"/>
    </row>
  </sheetData>
  <autoFilter ref="A1:I18">
    <extLst/>
  </autoFilter>
  <mergeCells count="24">
    <mergeCell ref="A2:I2"/>
    <mergeCell ref="A3:E3"/>
    <mergeCell ref="A4:I4"/>
    <mergeCell ref="A5:I5"/>
    <mergeCell ref="F6:H6"/>
    <mergeCell ref="C7:G7"/>
    <mergeCell ref="A21:B21"/>
    <mergeCell ref="B22:D22"/>
    <mergeCell ref="A23:B23"/>
    <mergeCell ref="A24:B24"/>
    <mergeCell ref="H24:I24"/>
    <mergeCell ref="A25:B25"/>
    <mergeCell ref="B26:D26"/>
    <mergeCell ref="A27:B27"/>
    <mergeCell ref="A28:B28"/>
    <mergeCell ref="H28:I28"/>
    <mergeCell ref="A29:B29"/>
    <mergeCell ref="H29:I29"/>
    <mergeCell ref="A30:I30"/>
    <mergeCell ref="A31:I31"/>
    <mergeCell ref="B32:I32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428625</xdr:colOff>
                <xdr:row>19</xdr:row>
                <xdr:rowOff>0</xdr:rowOff>
              </from>
              <to>
                <xdr:col>1</xdr:col>
                <xdr:colOff>342900</xdr:colOff>
                <xdr:row>19</xdr:row>
                <xdr:rowOff>266700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3</xdr:col>
                <xdr:colOff>123825</xdr:colOff>
                <xdr:row>22</xdr:row>
                <xdr:rowOff>28575</xdr:rowOff>
              </from>
              <to>
                <xdr:col>3</xdr:col>
                <xdr:colOff>466725</xdr:colOff>
                <xdr:row>23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3</xdr:col>
                <xdr:colOff>66675</xdr:colOff>
                <xdr:row>23</xdr:row>
                <xdr:rowOff>104775</xdr:rowOff>
              </from>
              <to>
                <xdr:col>3</xdr:col>
                <xdr:colOff>533400</xdr:colOff>
                <xdr:row>23</xdr:row>
                <xdr:rowOff>409575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3</xdr:col>
                <xdr:colOff>66675</xdr:colOff>
                <xdr:row>24</xdr:row>
                <xdr:rowOff>47625</xdr:rowOff>
              </from>
              <to>
                <xdr:col>3</xdr:col>
                <xdr:colOff>581025</xdr:colOff>
                <xdr:row>24</xdr:row>
                <xdr:rowOff>323850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3</xdr:col>
                <xdr:colOff>38100</xdr:colOff>
                <xdr:row>27</xdr:row>
                <xdr:rowOff>114300</xdr:rowOff>
              </from>
              <to>
                <xdr:col>3</xdr:col>
                <xdr:colOff>561975</xdr:colOff>
                <xdr:row>28</xdr:row>
                <xdr:rowOff>19050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1</xdr:col>
                <xdr:colOff>361950</xdr:colOff>
                <xdr:row>21</xdr:row>
                <xdr:rowOff>228600</xdr:rowOff>
              </from>
              <to>
                <xdr:col>1</xdr:col>
                <xdr:colOff>476250</xdr:colOff>
                <xdr:row>21</xdr:row>
                <xdr:rowOff>447675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3</xdr:col>
                <xdr:colOff>47625</xdr:colOff>
                <xdr:row>28</xdr:row>
                <xdr:rowOff>66675</xdr:rowOff>
              </from>
              <to>
                <xdr:col>3</xdr:col>
                <xdr:colOff>561975</xdr:colOff>
                <xdr:row>28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B9" workbookViewId="0">
      <selection activeCell="N17" sqref="N17"/>
    </sheetView>
  </sheetViews>
  <sheetFormatPr defaultColWidth="9" defaultRowHeight="15"/>
  <cols>
    <col min="1" max="1" width="8.75" customWidth="1"/>
    <col min="2" max="2" width="6.625" customWidth="1"/>
    <col min="3" max="3" width="8" customWidth="1"/>
    <col min="4" max="4" width="10.75" customWidth="1"/>
    <col min="5" max="5" width="10.5" customWidth="1"/>
    <col min="6" max="6" width="7.75" customWidth="1"/>
    <col min="7" max="7" width="11.875" customWidth="1"/>
    <col min="8" max="8" width="7" customWidth="1"/>
    <col min="9" max="9" width="7.5" customWidth="1"/>
    <col min="10" max="10" width="19.5" customWidth="1"/>
    <col min="11" max="11" width="13.375" customWidth="1"/>
  </cols>
  <sheetData>
    <row r="1" ht="23" spans="1:10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</row>
    <row r="4" spans="11:11">
      <c r="K4" s="5" t="s">
        <v>47</v>
      </c>
    </row>
    <row r="7" spans="11:11">
      <c r="K7" s="6"/>
    </row>
    <row r="8" spans="11:11">
      <c r="K8" s="6" t="s">
        <v>48</v>
      </c>
    </row>
    <row r="10" spans="11:11">
      <c r="K10" s="6"/>
    </row>
    <row r="11" spans="11:11">
      <c r="K11" s="6"/>
    </row>
    <row r="12" ht="6" customHeight="1"/>
    <row r="13" spans="11:11">
      <c r="K13" s="6"/>
    </row>
    <row r="14" ht="9" customHeight="1" spans="11:11">
      <c r="K14" s="6"/>
    </row>
    <row r="15" spans="11:11">
      <c r="K15" s="5" t="s">
        <v>48</v>
      </c>
    </row>
    <row r="16" spans="11:11">
      <c r="K16" s="6"/>
    </row>
    <row r="17" ht="18" customHeight="1" spans="4:11">
      <c r="D17" s="3" t="s">
        <v>49</v>
      </c>
      <c r="E17" s="4"/>
      <c r="F17" s="4"/>
      <c r="G17" s="4"/>
      <c r="H17" s="4"/>
      <c r="K17" s="6"/>
    </row>
    <row r="18" spans="11:11">
      <c r="K18" s="6"/>
    </row>
    <row r="19" spans="11:11">
      <c r="K19" s="5" t="s">
        <v>50</v>
      </c>
    </row>
    <row r="21" spans="11:11">
      <c r="K21" s="6"/>
    </row>
    <row r="22" spans="11:11">
      <c r="K22" s="5" t="s">
        <v>51</v>
      </c>
    </row>
    <row r="23" spans="11:11">
      <c r="K23" s="6" t="s">
        <v>52</v>
      </c>
    </row>
    <row r="24" spans="11:11">
      <c r="K24" s="6"/>
    </row>
    <row r="25" spans="11:11">
      <c r="K25" s="6"/>
    </row>
    <row r="26" spans="11:11">
      <c r="K26" s="6"/>
    </row>
    <row r="27" spans="11:11">
      <c r="K27" s="5" t="s">
        <v>53</v>
      </c>
    </row>
  </sheetData>
  <mergeCells count="2">
    <mergeCell ref="A1:J1"/>
    <mergeCell ref="D17:H17"/>
  </mergeCells>
  <pageMargins left="0.747916666666667" right="0.393055555555556" top="0.984027777777778" bottom="0.9840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2017-04-17T06:40:00Z</cp:lastPrinted>
  <dcterms:modified xsi:type="dcterms:W3CDTF">2023-03-03T02:15:04Z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1ACFF533DE3A4A708F6CE564E133C1F7</vt:lpwstr>
  </property>
</Properties>
</file>