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D:\Users\julum\Desktop\0258-2019山东恒驰石油装备有限责任公司\D审核资料-恒驰\"/>
    </mc:Choice>
  </mc:AlternateContent>
  <xr:revisionPtr revIDLastSave="0" documentId="13_ncr:1_{8D90D293-A819-4913-8D71-EED40E3A8594}" xr6:coauthVersionLast="36" xr6:coauthVersionMax="36" xr10:uidLastSave="{00000000-0000-0000-0000-000000000000}"/>
  <bookViews>
    <workbookView xWindow="0" yWindow="0" windowWidth="18523" windowHeight="7594" xr2:uid="{00000000-000D-0000-FFFF-FFFF00000000}"/>
  </bookViews>
  <sheets>
    <sheet name="1A" sheetId="16" r:id="rId1"/>
    <sheet name="控制图" sheetId="18" r:id="rId2"/>
    <sheet name="Sheet2" sheetId="19" r:id="rId3"/>
  </sheets>
  <definedNames>
    <definedName name="_xlnm._FilterDatabase" localSheetId="0" hidden="1">'1A'!$A$4:$I$21</definedName>
    <definedName name="_xlnm.Print_Titles" localSheetId="0">'1A'!$2:$2</definedName>
  </definedNames>
  <calcPr calcId="179021"/>
</workbook>
</file>

<file path=xl/calcChain.xml><?xml version="1.0" encoding="utf-8"?>
<calcChain xmlns="http://schemas.openxmlformats.org/spreadsheetml/2006/main">
  <c r="H20" i="16" l="1"/>
  <c r="H21" i="16"/>
  <c r="I20" i="16"/>
  <c r="I21" i="16"/>
  <c r="I10" i="16"/>
  <c r="I15" i="16"/>
  <c r="I16" i="16"/>
  <c r="H15" i="16"/>
  <c r="I19" i="16"/>
  <c r="H19" i="16"/>
  <c r="I18" i="16"/>
  <c r="H18" i="16"/>
  <c r="I17" i="16"/>
  <c r="H17" i="16"/>
  <c r="H16" i="16"/>
  <c r="I14" i="16"/>
  <c r="H14" i="16"/>
  <c r="I13" i="16"/>
  <c r="H13" i="16"/>
  <c r="I12" i="16"/>
  <c r="H12" i="16"/>
  <c r="I11" i="16"/>
  <c r="H11" i="16"/>
  <c r="H10" i="16"/>
  <c r="G25" i="16" l="1"/>
  <c r="D34" i="16" s="1"/>
  <c r="B25" i="16"/>
  <c r="D30" i="16" l="1"/>
  <c r="D32" i="16"/>
  <c r="D33" i="16"/>
  <c r="D28" i="16"/>
  <c r="D29" i="16" s="1"/>
</calcChain>
</file>

<file path=xl/sharedStrings.xml><?xml version="1.0" encoding="utf-8"?>
<sst xmlns="http://schemas.openxmlformats.org/spreadsheetml/2006/main" count="58" uniqueCount="52">
  <si>
    <t>Y111-115封隔器密封性试验测量过程监视统计记录表</t>
  </si>
  <si>
    <t xml:space="preserve">测量过程名称：试验 </t>
  </si>
  <si>
    <t>被测参数：压力值         测量值：（35～42）MPa     允差范围：7MPa</t>
  </si>
  <si>
    <t xml:space="preserve">测量仪器： 压力试验机（压力表)       测量范围：（0～60）MPa   </t>
  </si>
  <si>
    <r>
      <rPr>
        <sz val="12"/>
        <rFont val="宋体"/>
        <charset val="134"/>
      </rPr>
      <t>监视方法：统计技术</t>
    </r>
    <r>
      <rPr>
        <sz val="10"/>
        <rFont val="Times New Roman"/>
        <family val="1"/>
      </rPr>
      <t xml:space="preserve">         </t>
    </r>
  </si>
  <si>
    <t>核查标准：数字压力表 （0～60）MPa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</si>
  <si>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</si>
  <si>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</si>
  <si>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</si>
  <si>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</si>
  <si>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</si>
  <si>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</si>
  <si>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</si>
  <si>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</si>
  <si>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4</t>
    </r>
  </si>
  <si>
    <t>X6</t>
  </si>
  <si>
    <t>2019.7.7</t>
  </si>
  <si>
    <t>2019.7.16</t>
  </si>
  <si>
    <t>2019.7.24</t>
  </si>
  <si>
    <t>2019.8.2</t>
  </si>
  <si>
    <t>2019.8.17</t>
  </si>
  <si>
    <t>2019.8.25</t>
  </si>
  <si>
    <t>2019.9.12</t>
  </si>
  <si>
    <t>2019.9.29</t>
  </si>
  <si>
    <t>2019.10.8</t>
  </si>
  <si>
    <t>2019.10.25</t>
  </si>
  <si>
    <t>2019.11.22</t>
  </si>
  <si>
    <t>2019.12.15</t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</si>
  <si>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</si>
  <si>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</si>
  <si>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</si>
  <si>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</si>
  <si>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</si>
  <si>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family val="1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</si>
  <si>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</si>
  <si>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</si>
  <si>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</si>
  <si>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</si>
  <si>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</si>
  <si>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</si>
  <si>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</si>
  <si>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</si>
  <si>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均值、极差控制图状态正常，产品封隔器密封性试验 升压测量过程中未出现非正常变异，能满足生产工艺要求。</t>
  </si>
  <si>
    <t>UCL=36.86</t>
  </si>
  <si>
    <t>CL=36.13</t>
  </si>
  <si>
    <t>LCL=30.40</t>
  </si>
  <si>
    <t>UCL=2.66</t>
  </si>
  <si>
    <t>CL=1.26</t>
  </si>
  <si>
    <r>
      <rPr>
        <b/>
        <sz val="14"/>
        <rFont val="宋体"/>
        <charset val="134"/>
      </rPr>
      <t>LCL=0.</t>
    </r>
    <r>
      <rPr>
        <b/>
        <sz val="14"/>
        <rFont val="宋体"/>
        <charset val="134"/>
      </rPr>
      <t>0</t>
    </r>
    <r>
      <rPr>
        <b/>
        <sz val="14"/>
        <rFont val="宋体"/>
        <charset val="134"/>
      </rPr>
      <t>0</t>
    </r>
  </si>
  <si>
    <t>附2-2  Y111-115封隔器密封性试验测量过程控制图</t>
    <phoneticPr fontId="14" type="noConversion"/>
  </si>
  <si>
    <t>附2-2</t>
    <phoneticPr fontId="14" type="noConversion"/>
  </si>
  <si>
    <r>
      <t xml:space="preserve">      </t>
    </r>
    <r>
      <rPr>
        <sz val="12"/>
        <rFont val="宋体"/>
        <charset val="134"/>
      </rPr>
      <t>核查人员</t>
    </r>
    <r>
      <rPr>
        <sz val="12"/>
        <rFont val="微软雅黑"/>
        <family val="2"/>
        <charset val="134"/>
      </rPr>
      <t>：</t>
    </r>
    <r>
      <rPr>
        <sz val="12"/>
        <rFont val="宋体"/>
        <family val="3"/>
        <charset val="134"/>
      </rPr>
      <t>赵立国</t>
    </r>
    <r>
      <rPr>
        <sz val="12"/>
        <rFont val="Times New Roman"/>
        <family val="1"/>
      </rPr>
      <t xml:space="preserve">                              2019.12.15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</si>
</sst>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0_);[Red]\(0.00\)"/>
    <numFmt numFmtId="178" formatCode="0.00_ "/>
    <numFmt numFmtId="179" formatCode="0.0000_ "/>
    <numFmt numFmtId="180" formatCode="0.0_);[Red]\(0.0\)"/>
  </numFmts>
  <fonts count="18" x14ac:knownFonts="1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8"/>
      <name val="Times New Roman"/>
      <family val="1"/>
    </font>
    <font>
      <b/>
      <sz val="18"/>
      <name val="宋体"/>
      <charset val="134"/>
    </font>
    <font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4"/>
      <name val="宋体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vertAlign val="subscript"/>
      <sz val="10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微软雅黑"/>
      <family val="2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176" fontId="7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78" fontId="0" fillId="0" borderId="7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/>
    <xf numFmtId="0" fontId="0" fillId="0" borderId="8" xfId="0" applyNumberFormat="1" applyFont="1" applyFill="1" applyBorder="1" applyAlignment="1" applyProtection="1">
      <alignment horizontal="right" vertical="center"/>
    </xf>
    <xf numFmtId="0" fontId="0" fillId="0" borderId="8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8" fontId="0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center"/>
    </xf>
    <xf numFmtId="179" fontId="7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/>
    <xf numFmtId="177" fontId="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vertical="center"/>
    </xf>
    <xf numFmtId="176" fontId="7" fillId="0" borderId="2" xfId="0" applyNumberFormat="1" applyFont="1" applyFill="1" applyBorder="1" applyAlignment="1" applyProtection="1">
      <alignment horizontal="center" wrapText="1"/>
    </xf>
    <xf numFmtId="176" fontId="7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justify" vertical="center"/>
    </xf>
    <xf numFmtId="18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0" fontId="15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/>
    </xf>
  </cellXfs>
  <cellStyles count="1">
    <cellStyle name="常规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均值控制图</a:t>
            </a:r>
          </a:p>
        </c:rich>
      </c:tx>
      <c:layout>
        <c:manualLayout>
          <c:xMode val="edge"/>
          <c:yMode val="edge"/>
          <c:x val="0.440163009913971"/>
          <c:y val="2.5332520054711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036829664399493E-2"/>
          <c:y val="0.17067690443757599"/>
          <c:w val="0.91682816250333399"/>
          <c:h val="0.70101851851851804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'1A'!$H$10:$H$21</c:f>
              <c:numCache>
                <c:formatCode>0.00_);[Red]\(0.00\)</c:formatCode>
                <c:ptCount val="12"/>
                <c:pt idx="0">
                  <c:v>35.953999999999994</c:v>
                </c:pt>
                <c:pt idx="1">
                  <c:v>36.198</c:v>
                </c:pt>
                <c:pt idx="2">
                  <c:v>36.012</c:v>
                </c:pt>
                <c:pt idx="3">
                  <c:v>36.416000000000004</c:v>
                </c:pt>
                <c:pt idx="4">
                  <c:v>35.811999999999998</c:v>
                </c:pt>
                <c:pt idx="5">
                  <c:v>36.03</c:v>
                </c:pt>
                <c:pt idx="6">
                  <c:v>36.396000000000001</c:v>
                </c:pt>
                <c:pt idx="7">
                  <c:v>35.971999999999994</c:v>
                </c:pt>
                <c:pt idx="8">
                  <c:v>35.856000000000002</c:v>
                </c:pt>
                <c:pt idx="9">
                  <c:v>36.095999999999997</c:v>
                </c:pt>
                <c:pt idx="10">
                  <c:v>36.07</c:v>
                </c:pt>
                <c:pt idx="11">
                  <c:v>36.416000000000004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8-435F-BF66-4CD6A897E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741120"/>
        <c:axId val="194862400"/>
      </c:lineChart>
      <c:catAx>
        <c:axId val="212741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862400"/>
        <c:crosses val="autoZero"/>
        <c:auto val="1"/>
        <c:lblAlgn val="ctr"/>
        <c:lblOffset val="100"/>
        <c:noMultiLvlLbl val="0"/>
      </c:catAx>
      <c:valAx>
        <c:axId val="19486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1274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'1A'!$I$10:$I$21</c:f>
              <c:numCache>
                <c:formatCode>0.00_);[Red]\(0.00\)</c:formatCode>
                <c:ptCount val="12"/>
                <c:pt idx="0">
                  <c:v>1.3200000000000003</c:v>
                </c:pt>
                <c:pt idx="1">
                  <c:v>1.3999999999999986</c:v>
                </c:pt>
                <c:pt idx="2">
                  <c:v>1.1000000000000014</c:v>
                </c:pt>
                <c:pt idx="3">
                  <c:v>1.3099999999999952</c:v>
                </c:pt>
                <c:pt idx="4">
                  <c:v>1.1000000000000014</c:v>
                </c:pt>
                <c:pt idx="5">
                  <c:v>1.0700000000000003</c:v>
                </c:pt>
                <c:pt idx="6">
                  <c:v>1.2099999999999937</c:v>
                </c:pt>
                <c:pt idx="7">
                  <c:v>1.0799999999999983</c:v>
                </c:pt>
                <c:pt idx="8">
                  <c:v>1.3099999999999952</c:v>
                </c:pt>
                <c:pt idx="9">
                  <c:v>1.509999999999998</c:v>
                </c:pt>
                <c:pt idx="10">
                  <c:v>0.94000000000000483</c:v>
                </c:pt>
                <c:pt idx="11">
                  <c:v>0.89999999999999858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AF-41A9-8F5F-E770C5AF3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645153"/>
        <c:axId val="196907387"/>
      </c:lineChart>
      <c:catAx>
        <c:axId val="68064515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6907387"/>
        <c:crosses val="autoZero"/>
        <c:auto val="1"/>
        <c:lblAlgn val="ctr"/>
        <c:lblOffset val="100"/>
        <c:noMultiLvlLbl val="0"/>
      </c:catAx>
      <c:valAx>
        <c:axId val="1969073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8064515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9810" y="7136765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5" y="987298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80940" y="2457450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24</xdr:row>
      <xdr:rowOff>0</xdr:rowOff>
    </xdr:from>
    <xdr:to>
      <xdr:col>0</xdr:col>
      <xdr:colOff>603885</xdr:colOff>
      <xdr:row>25</xdr:row>
      <xdr:rowOff>28575</xdr:rowOff>
    </xdr:to>
    <xdr:pic>
      <xdr:nvPicPr>
        <xdr:cNvPr id="8" name="图片模式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0075" y="7089140"/>
          <a:ext cx="0" cy="30734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62100" y="825373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145415</xdr:rowOff>
    </xdr:from>
    <xdr:to>
      <xdr:col>3</xdr:col>
      <xdr:colOff>38100</xdr:colOff>
      <xdr:row>28</xdr:row>
      <xdr:rowOff>459740</xdr:rowOff>
    </xdr:to>
    <xdr:pic>
      <xdr:nvPicPr>
        <xdr:cNvPr id="6" name="图片模式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6375" y="8656320"/>
          <a:ext cx="64516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76375" y="9044305"/>
          <a:ext cx="645160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600075</xdr:colOff>
      <xdr:row>33</xdr:row>
      <xdr:rowOff>0</xdr:rowOff>
    </xdr:to>
    <xdr:pic>
      <xdr:nvPicPr>
        <xdr:cNvPr id="4" name="图片模式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38275" y="10320655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26</xdr:row>
      <xdr:rowOff>142875</xdr:rowOff>
    </xdr:from>
    <xdr:to>
      <xdr:col>0</xdr:col>
      <xdr:colOff>603885</xdr:colOff>
      <xdr:row>26</xdr:row>
      <xdr:rowOff>476250</xdr:rowOff>
    </xdr:to>
    <xdr:pic>
      <xdr:nvPicPr>
        <xdr:cNvPr id="3" name="图片模式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0075" y="788225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600075</xdr:colOff>
      <xdr:row>33</xdr:row>
      <xdr:rowOff>371475</xdr:rowOff>
    </xdr:to>
    <xdr:pic>
      <xdr:nvPicPr>
        <xdr:cNvPr id="2" name="图片模式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47800" y="10634980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28575</xdr:rowOff>
    </xdr:from>
    <xdr:to>
      <xdr:col>10</xdr:col>
      <xdr:colOff>475615</xdr:colOff>
      <xdr:row>19</xdr:row>
      <xdr:rowOff>16510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5</xdr:row>
      <xdr:rowOff>38100</xdr:rowOff>
    </xdr:from>
    <xdr:to>
      <xdr:col>10</xdr:col>
      <xdr:colOff>295275</xdr:colOff>
      <xdr:row>5</xdr:row>
      <xdr:rowOff>38100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14350" y="752475"/>
          <a:ext cx="70008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16</xdr:row>
      <xdr:rowOff>97790</xdr:rowOff>
    </xdr:from>
    <xdr:to>
      <xdr:col>10</xdr:col>
      <xdr:colOff>504190</xdr:colOff>
      <xdr:row>33</xdr:row>
      <xdr:rowOff>107315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657225</xdr:colOff>
      <xdr:row>20</xdr:row>
      <xdr:rowOff>171450</xdr:rowOff>
    </xdr:from>
    <xdr:to>
      <xdr:col>10</xdr:col>
      <xdr:colOff>266700</xdr:colOff>
      <xdr:row>20</xdr:row>
      <xdr:rowOff>190500</xdr:rowOff>
    </xdr:to>
    <xdr:cxnSp macro="">
      <xdr:nvCxnSpPr>
        <xdr:cNvPr id="7" name="直接连接符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657225" y="3477260"/>
          <a:ext cx="682942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590550</xdr:colOff>
      <xdr:row>23</xdr:row>
      <xdr:rowOff>161925</xdr:rowOff>
    </xdr:from>
    <xdr:to>
      <xdr:col>10</xdr:col>
      <xdr:colOff>342900</xdr:colOff>
      <xdr:row>23</xdr:row>
      <xdr:rowOff>180975</xdr:rowOff>
    </xdr:to>
    <xdr:cxnSp macro="">
      <xdr:nvCxnSpPr>
        <xdr:cNvPr id="8" name="直接连接符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590550" y="4067810"/>
          <a:ext cx="6972300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514350</xdr:colOff>
      <xdr:row>32</xdr:row>
      <xdr:rowOff>66675</xdr:rowOff>
    </xdr:from>
    <xdr:to>
      <xdr:col>10</xdr:col>
      <xdr:colOff>247650</xdr:colOff>
      <xdr:row>32</xdr:row>
      <xdr:rowOff>76200</xdr:rowOff>
    </xdr:to>
    <xdr:cxnSp macro="">
      <xdr:nvCxnSpPr>
        <xdr:cNvPr id="9" name="直接连接符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514350" y="5344160"/>
          <a:ext cx="695325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0.05444</cdr:x>
      <cdr:y>0.45984</cdr:y>
    </cdr:from>
    <cdr:to>
      <cdr:x>0.96518</cdr:x>
      <cdr:y>0.45984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408559" y="1273398"/>
          <a:ext cx="683516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0.06706</cdr:x>
      <cdr:y>0.70424</cdr:y>
    </cdr:from>
    <cdr:to>
      <cdr:x>0.97914</cdr:x>
      <cdr:y>0.71086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503277" y="1950216"/>
          <a:ext cx="6845220" cy="1833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topLeftCell="A36" zoomScale="145" zoomScaleNormal="121" zoomScaleSheetLayoutView="145" workbookViewId="0">
      <selection activeCell="B37" sqref="B37:I37"/>
    </sheetView>
  </sheetViews>
  <sheetFormatPr defaultColWidth="9" defaultRowHeight="15" x14ac:dyDescent="0.3"/>
  <cols>
    <col min="1" max="1" width="7.85546875" customWidth="1"/>
    <col min="2" max="2" width="10.2109375" customWidth="1"/>
    <col min="3" max="3" width="9.2109375" customWidth="1"/>
    <col min="4" max="4" width="7.85546875" customWidth="1"/>
    <col min="5" max="5" width="7.640625" customWidth="1"/>
    <col min="6" max="6" width="7.85546875" customWidth="1"/>
    <col min="7" max="7" width="10.7109375" customWidth="1"/>
    <col min="8" max="8" width="7.5" customWidth="1"/>
    <col min="9" max="9" width="7.85546875" customWidth="1"/>
    <col min="10" max="256" width="9" customWidth="1"/>
  </cols>
  <sheetData>
    <row r="1" spans="1:9" ht="20.149999999999999" x14ac:dyDescent="0.3">
      <c r="A1" s="41" t="s">
        <v>50</v>
      </c>
    </row>
    <row r="2" spans="1:9" ht="45" customHeight="1" x14ac:dyDescent="0.5">
      <c r="A2" s="59" t="s">
        <v>0</v>
      </c>
      <c r="B2" s="60"/>
      <c r="C2" s="60"/>
      <c r="D2" s="60"/>
      <c r="E2" s="60"/>
      <c r="F2" s="60"/>
      <c r="G2" s="60"/>
      <c r="H2" s="60"/>
      <c r="I2" s="60"/>
    </row>
    <row r="3" spans="1:9" ht="14.25" customHeight="1" x14ac:dyDescent="0.55000000000000004">
      <c r="A3" s="2"/>
      <c r="B3" s="3"/>
      <c r="C3" s="3"/>
      <c r="D3" s="3"/>
      <c r="E3" s="3"/>
      <c r="F3" s="4"/>
      <c r="G3" s="46"/>
      <c r="H3" s="46"/>
      <c r="I3" s="3"/>
    </row>
    <row r="4" spans="1:9" ht="24" customHeight="1" x14ac:dyDescent="0.3">
      <c r="A4" s="61" t="s">
        <v>1</v>
      </c>
      <c r="B4" s="61"/>
      <c r="C4" s="61"/>
      <c r="D4" s="61"/>
      <c r="E4" s="61"/>
      <c r="F4" s="61"/>
      <c r="G4" s="61"/>
      <c r="H4" s="61"/>
      <c r="I4" s="5"/>
    </row>
    <row r="5" spans="1:9" ht="24" customHeight="1" x14ac:dyDescent="0.3">
      <c r="A5" s="62" t="s">
        <v>2</v>
      </c>
      <c r="B5" s="62"/>
      <c r="C5" s="62"/>
      <c r="D5" s="62"/>
      <c r="E5" s="62"/>
      <c r="F5" s="62"/>
      <c r="G5" s="62"/>
      <c r="H5" s="62"/>
      <c r="I5" s="62"/>
    </row>
    <row r="6" spans="1:9" ht="24" customHeight="1" x14ac:dyDescent="0.3">
      <c r="A6" s="62" t="s">
        <v>3</v>
      </c>
      <c r="B6" s="62"/>
      <c r="C6" s="62"/>
      <c r="D6" s="62"/>
      <c r="E6" s="62"/>
      <c r="F6" s="62"/>
      <c r="G6" s="62"/>
      <c r="H6" s="62"/>
      <c r="I6" s="62"/>
    </row>
    <row r="7" spans="1:9" ht="32.25" customHeight="1" x14ac:dyDescent="0.3">
      <c r="A7" s="6" t="s">
        <v>4</v>
      </c>
      <c r="B7" s="6"/>
      <c r="C7" s="6"/>
      <c r="D7" s="47" t="s">
        <v>5</v>
      </c>
      <c r="E7" s="47"/>
      <c r="F7" s="47"/>
      <c r="G7" s="47"/>
      <c r="H7" s="5"/>
      <c r="I7" s="5"/>
    </row>
    <row r="8" spans="1:9" ht="23.25" customHeight="1" x14ac:dyDescent="0.3">
      <c r="A8" s="53" t="s">
        <v>6</v>
      </c>
      <c r="B8" s="7" t="s">
        <v>7</v>
      </c>
      <c r="C8" s="48" t="s">
        <v>8</v>
      </c>
      <c r="D8" s="48"/>
      <c r="E8" s="48"/>
      <c r="F8" s="48"/>
      <c r="G8" s="48"/>
      <c r="H8" s="55"/>
      <c r="I8" s="57" t="s">
        <v>9</v>
      </c>
    </row>
    <row r="9" spans="1:9" ht="22" customHeight="1" x14ac:dyDescent="0.3">
      <c r="A9" s="54"/>
      <c r="B9" s="8" t="s">
        <v>10</v>
      </c>
      <c r="C9" s="9" t="s">
        <v>11</v>
      </c>
      <c r="D9" s="9" t="s">
        <v>12</v>
      </c>
      <c r="E9" s="9" t="s">
        <v>13</v>
      </c>
      <c r="F9" s="9" t="s">
        <v>14</v>
      </c>
      <c r="G9" s="9" t="s">
        <v>15</v>
      </c>
      <c r="H9" s="56"/>
      <c r="I9" s="58"/>
    </row>
    <row r="10" spans="1:9" ht="22" customHeight="1" x14ac:dyDescent="0.3">
      <c r="A10" s="10">
        <v>1</v>
      </c>
      <c r="B10" s="11" t="s">
        <v>16</v>
      </c>
      <c r="C10" s="42">
        <v>35.69</v>
      </c>
      <c r="D10" s="42">
        <v>35.9</v>
      </c>
      <c r="E10" s="42">
        <v>36.9</v>
      </c>
      <c r="F10" s="42">
        <v>35.58</v>
      </c>
      <c r="G10" s="42">
        <v>35.700000000000003</v>
      </c>
      <c r="H10" s="13">
        <f t="shared" ref="H10:H16" si="0">SUM(C10:G10)/5</f>
        <v>35.953999999999994</v>
      </c>
      <c r="I10" s="12">
        <f t="shared" ref="I10:I21" si="1">MAX(C10:G10)-MIN(C10:G10)</f>
        <v>1.3200000000000003</v>
      </c>
    </row>
    <row r="11" spans="1:9" ht="22" customHeight="1" x14ac:dyDescent="0.3">
      <c r="A11" s="10">
        <v>2</v>
      </c>
      <c r="B11" s="11" t="s">
        <v>17</v>
      </c>
      <c r="C11" s="42">
        <v>35.590000000000003</v>
      </c>
      <c r="D11" s="42">
        <v>36.9</v>
      </c>
      <c r="E11" s="42">
        <v>36.5</v>
      </c>
      <c r="F11" s="42">
        <v>36.5</v>
      </c>
      <c r="G11" s="42">
        <v>35.5</v>
      </c>
      <c r="H11" s="13">
        <f t="shared" si="0"/>
        <v>36.198</v>
      </c>
      <c r="I11" s="12">
        <f t="shared" si="1"/>
        <v>1.3999999999999986</v>
      </c>
    </row>
    <row r="12" spans="1:9" ht="22" customHeight="1" x14ac:dyDescent="0.3">
      <c r="A12" s="10">
        <v>3</v>
      </c>
      <c r="B12" s="11" t="s">
        <v>18</v>
      </c>
      <c r="C12" s="42">
        <v>35.49</v>
      </c>
      <c r="D12" s="42">
        <v>35.9</v>
      </c>
      <c r="E12" s="42">
        <v>35.5</v>
      </c>
      <c r="F12" s="42">
        <v>36.58</v>
      </c>
      <c r="G12" s="42">
        <v>36.590000000000003</v>
      </c>
      <c r="H12" s="13">
        <f t="shared" si="0"/>
        <v>36.012</v>
      </c>
      <c r="I12" s="12">
        <f t="shared" si="1"/>
        <v>1.1000000000000014</v>
      </c>
    </row>
    <row r="13" spans="1:9" ht="22" customHeight="1" x14ac:dyDescent="0.3">
      <c r="A13" s="10">
        <v>4</v>
      </c>
      <c r="B13" s="11" t="s">
        <v>19</v>
      </c>
      <c r="C13" s="42">
        <v>35.590000000000003</v>
      </c>
      <c r="D13" s="42">
        <v>36.9</v>
      </c>
      <c r="E13" s="42">
        <v>36.5</v>
      </c>
      <c r="F13" s="42">
        <v>36.5</v>
      </c>
      <c r="G13" s="42">
        <v>36.590000000000003</v>
      </c>
      <c r="H13" s="13">
        <f t="shared" si="0"/>
        <v>36.416000000000004</v>
      </c>
      <c r="I13" s="12">
        <f t="shared" si="1"/>
        <v>1.3099999999999952</v>
      </c>
    </row>
    <row r="14" spans="1:9" ht="22" customHeight="1" x14ac:dyDescent="0.3">
      <c r="A14" s="14">
        <v>5</v>
      </c>
      <c r="B14" s="11" t="s">
        <v>20</v>
      </c>
      <c r="C14" s="42">
        <v>35.49</v>
      </c>
      <c r="D14" s="42">
        <v>35.9</v>
      </c>
      <c r="E14" s="42">
        <v>35.5</v>
      </c>
      <c r="F14" s="42">
        <v>35.58</v>
      </c>
      <c r="G14" s="42">
        <v>36.590000000000003</v>
      </c>
      <c r="H14" s="13">
        <f t="shared" si="0"/>
        <v>35.811999999999998</v>
      </c>
      <c r="I14" s="12">
        <f t="shared" si="1"/>
        <v>1.1000000000000014</v>
      </c>
    </row>
    <row r="15" spans="1:9" ht="22" customHeight="1" x14ac:dyDescent="0.3">
      <c r="A15" s="14">
        <v>6</v>
      </c>
      <c r="B15" s="11" t="s">
        <v>21</v>
      </c>
      <c r="C15" s="42">
        <v>35.49</v>
      </c>
      <c r="D15" s="42">
        <v>35.9</v>
      </c>
      <c r="E15" s="42">
        <v>36.5</v>
      </c>
      <c r="F15" s="42">
        <v>35.700000000000003</v>
      </c>
      <c r="G15" s="42">
        <v>36.56</v>
      </c>
      <c r="H15" s="13">
        <f t="shared" si="0"/>
        <v>36.03</v>
      </c>
      <c r="I15" s="12">
        <f t="shared" si="1"/>
        <v>1.0700000000000003</v>
      </c>
    </row>
    <row r="16" spans="1:9" ht="22" customHeight="1" x14ac:dyDescent="0.3">
      <c r="A16" s="14">
        <v>7</v>
      </c>
      <c r="B16" s="11" t="s">
        <v>22</v>
      </c>
      <c r="C16" s="42">
        <v>35.590000000000003</v>
      </c>
      <c r="D16" s="42">
        <v>36.799999999999997</v>
      </c>
      <c r="E16" s="42">
        <v>36.5</v>
      </c>
      <c r="F16" s="42">
        <v>36.5</v>
      </c>
      <c r="G16" s="42">
        <v>36.590000000000003</v>
      </c>
      <c r="H16" s="13">
        <f t="shared" si="0"/>
        <v>36.396000000000001</v>
      </c>
      <c r="I16" s="12">
        <f t="shared" si="1"/>
        <v>1.2099999999999937</v>
      </c>
    </row>
    <row r="17" spans="1:9" ht="22" customHeight="1" x14ac:dyDescent="0.3">
      <c r="A17" s="14">
        <v>8</v>
      </c>
      <c r="B17" s="11" t="s">
        <v>23</v>
      </c>
      <c r="C17" s="42">
        <v>36.49</v>
      </c>
      <c r="D17" s="42">
        <v>35.700000000000003</v>
      </c>
      <c r="E17" s="42">
        <v>35.5</v>
      </c>
      <c r="F17" s="42">
        <v>36.58</v>
      </c>
      <c r="G17" s="42">
        <v>35.590000000000003</v>
      </c>
      <c r="H17" s="13">
        <f t="shared" ref="H17:H21" si="2">SUM(C17:G17)/5</f>
        <v>35.971999999999994</v>
      </c>
      <c r="I17" s="12">
        <f t="shared" si="1"/>
        <v>1.0799999999999983</v>
      </c>
    </row>
    <row r="18" spans="1:9" ht="22" customHeight="1" x14ac:dyDescent="0.3">
      <c r="A18" s="14">
        <v>9</v>
      </c>
      <c r="B18" s="11" t="s">
        <v>24</v>
      </c>
      <c r="C18" s="42">
        <v>35.49</v>
      </c>
      <c r="D18" s="42">
        <v>35.9</v>
      </c>
      <c r="E18" s="42">
        <v>35.5</v>
      </c>
      <c r="F18" s="42">
        <v>36.799999999999997</v>
      </c>
      <c r="G18" s="42">
        <v>35.590000000000003</v>
      </c>
      <c r="H18" s="13">
        <f t="shared" si="2"/>
        <v>35.856000000000002</v>
      </c>
      <c r="I18" s="12">
        <f t="shared" si="1"/>
        <v>1.3099999999999952</v>
      </c>
    </row>
    <row r="19" spans="1:9" ht="22" customHeight="1" x14ac:dyDescent="0.3">
      <c r="A19" s="14">
        <v>10</v>
      </c>
      <c r="B19" s="11" t="s">
        <v>25</v>
      </c>
      <c r="C19" s="42">
        <v>35.49</v>
      </c>
      <c r="D19" s="42">
        <v>36.9</v>
      </c>
      <c r="E19" s="42">
        <v>35.5</v>
      </c>
      <c r="F19" s="42">
        <v>37</v>
      </c>
      <c r="G19" s="42">
        <v>35.590000000000003</v>
      </c>
      <c r="H19" s="13">
        <f t="shared" si="2"/>
        <v>36.095999999999997</v>
      </c>
      <c r="I19" s="12">
        <f t="shared" si="1"/>
        <v>1.509999999999998</v>
      </c>
    </row>
    <row r="20" spans="1:9" ht="22" customHeight="1" x14ac:dyDescent="0.3">
      <c r="A20" s="14">
        <v>11</v>
      </c>
      <c r="B20" s="11" t="s">
        <v>26</v>
      </c>
      <c r="C20" s="42">
        <v>36.49</v>
      </c>
      <c r="D20" s="42">
        <v>35.9</v>
      </c>
      <c r="E20" s="42">
        <v>35.659999999999997</v>
      </c>
      <c r="F20" s="42">
        <v>35.700000000000003</v>
      </c>
      <c r="G20" s="42">
        <v>36.6</v>
      </c>
      <c r="H20" s="13">
        <f t="shared" si="2"/>
        <v>36.07</v>
      </c>
      <c r="I20" s="12">
        <f t="shared" si="1"/>
        <v>0.94000000000000483</v>
      </c>
    </row>
    <row r="21" spans="1:9" ht="22" customHeight="1" x14ac:dyDescent="0.3">
      <c r="A21" s="14">
        <v>12</v>
      </c>
      <c r="B21" s="11" t="s">
        <v>27</v>
      </c>
      <c r="C21" s="42">
        <v>36.590000000000003</v>
      </c>
      <c r="D21" s="42">
        <v>35.9</v>
      </c>
      <c r="E21" s="42">
        <v>36.5</v>
      </c>
      <c r="F21" s="42">
        <v>36.799999999999997</v>
      </c>
      <c r="G21" s="42">
        <v>36.29</v>
      </c>
      <c r="H21" s="13">
        <f t="shared" si="2"/>
        <v>36.416000000000004</v>
      </c>
      <c r="I21" s="12">
        <f t="shared" si="1"/>
        <v>0.89999999999999858</v>
      </c>
    </row>
    <row r="22" spans="1:9" ht="22" customHeight="1" x14ac:dyDescent="0.4">
      <c r="A22" s="14"/>
      <c r="B22" s="15"/>
      <c r="C22" s="14"/>
      <c r="D22" s="14"/>
      <c r="E22" s="14"/>
      <c r="F22" s="14"/>
      <c r="G22" s="14"/>
      <c r="H22" s="16"/>
      <c r="I22" s="37"/>
    </row>
    <row r="23" spans="1:9" ht="22" customHeight="1" x14ac:dyDescent="0.4">
      <c r="A23" s="14"/>
      <c r="B23" s="15"/>
      <c r="C23" s="14"/>
      <c r="D23" s="14"/>
      <c r="E23" s="14"/>
      <c r="F23" s="14"/>
      <c r="G23" s="14"/>
      <c r="H23" s="16"/>
      <c r="I23" s="37"/>
    </row>
    <row r="24" spans="1:9" ht="22" customHeight="1" x14ac:dyDescent="0.4">
      <c r="A24" s="14"/>
      <c r="B24" s="15"/>
      <c r="C24" s="14"/>
      <c r="D24" s="14"/>
      <c r="E24" s="14"/>
      <c r="F24" s="14"/>
      <c r="G24" s="14"/>
      <c r="H24" s="16"/>
      <c r="I24" s="38"/>
    </row>
    <row r="25" spans="1:9" ht="22" customHeight="1" x14ac:dyDescent="0.3">
      <c r="A25" s="17"/>
      <c r="B25" s="18">
        <f>AVERAGE(H10:H21)</f>
        <v>36.102333333333327</v>
      </c>
      <c r="F25" s="19"/>
      <c r="G25" s="20">
        <f>AVERAGE(I10:I21)</f>
        <v>1.1874999999999989</v>
      </c>
      <c r="H25" s="21"/>
      <c r="I25" s="39"/>
    </row>
    <row r="26" spans="1:9" ht="29.25" customHeight="1" x14ac:dyDescent="0.3">
      <c r="A26" s="49" t="s">
        <v>28</v>
      </c>
      <c r="B26" s="50"/>
      <c r="C26" s="22" t="s">
        <v>29</v>
      </c>
      <c r="D26" s="23">
        <v>0.57699999999999996</v>
      </c>
      <c r="E26" s="22" t="s">
        <v>30</v>
      </c>
      <c r="F26" s="23">
        <v>2.1139999999999999</v>
      </c>
      <c r="G26" s="22" t="s">
        <v>31</v>
      </c>
      <c r="H26" s="23">
        <v>0</v>
      </c>
      <c r="I26" s="40"/>
    </row>
    <row r="27" spans="1:9" ht="37.5" customHeight="1" x14ac:dyDescent="0.45">
      <c r="A27" s="24"/>
      <c r="B27" s="51" t="s">
        <v>32</v>
      </c>
      <c r="C27" s="52"/>
    </row>
    <row r="28" spans="1:9" ht="23.25" customHeight="1" x14ac:dyDescent="0.35">
      <c r="A28" s="25" t="s">
        <v>33</v>
      </c>
      <c r="B28" s="26" t="s">
        <v>34</v>
      </c>
      <c r="C28" s="27"/>
      <c r="D28" s="28">
        <f>SUM(B25)</f>
        <v>36.102333333333327</v>
      </c>
      <c r="E28" s="29"/>
    </row>
    <row r="29" spans="1:9" ht="36.75" customHeight="1" x14ac:dyDescent="0.35">
      <c r="A29" s="25" t="s">
        <v>35</v>
      </c>
      <c r="B29" s="26" t="s">
        <v>36</v>
      </c>
      <c r="C29" s="27"/>
      <c r="D29" s="28">
        <f>SUM(D28+D26*G25)</f>
        <v>36.787520833333325</v>
      </c>
      <c r="E29" s="29"/>
      <c r="F29" s="30"/>
      <c r="G29" s="30"/>
      <c r="H29" s="43"/>
      <c r="I29" s="43"/>
    </row>
    <row r="30" spans="1:9" ht="27" customHeight="1" x14ac:dyDescent="0.35">
      <c r="A30" s="25" t="s">
        <v>37</v>
      </c>
      <c r="B30" s="26" t="s">
        <v>38</v>
      </c>
      <c r="D30" s="28">
        <f>SUM(B25-D26*G25)</f>
        <v>35.417145833333329</v>
      </c>
      <c r="E30" s="29"/>
      <c r="F30" s="31"/>
      <c r="G30" s="31"/>
      <c r="H30" s="31"/>
    </row>
    <row r="31" spans="1:9" ht="39.75" customHeight="1" x14ac:dyDescent="0.45">
      <c r="A31" s="32" t="s">
        <v>9</v>
      </c>
      <c r="B31" s="33" t="s">
        <v>32</v>
      </c>
      <c r="D31" s="34"/>
    </row>
    <row r="32" spans="1:9" ht="25.5" customHeight="1" x14ac:dyDescent="0.35">
      <c r="A32" s="35" t="s">
        <v>39</v>
      </c>
      <c r="B32" s="26" t="s">
        <v>40</v>
      </c>
      <c r="D32" s="34">
        <f>SUM(G25)</f>
        <v>1.1874999999999989</v>
      </c>
      <c r="E32" s="29"/>
    </row>
    <row r="33" spans="1:9" ht="30.75" customHeight="1" x14ac:dyDescent="0.35">
      <c r="A33" s="25" t="s">
        <v>35</v>
      </c>
      <c r="B33" s="26" t="s">
        <v>36</v>
      </c>
      <c r="D33" s="34">
        <f>SUM(F26*G25)</f>
        <v>2.5103749999999976</v>
      </c>
      <c r="E33" s="29"/>
      <c r="F33" s="36"/>
      <c r="H33" s="43"/>
      <c r="I33" s="43"/>
    </row>
    <row r="34" spans="1:9" ht="29.25" customHeight="1" x14ac:dyDescent="0.35">
      <c r="A34" s="25" t="s">
        <v>37</v>
      </c>
      <c r="B34" s="26" t="s">
        <v>38</v>
      </c>
      <c r="D34" s="34">
        <f>SUM(H25*G25)</f>
        <v>0</v>
      </c>
      <c r="E34" s="29"/>
      <c r="H34" s="43"/>
      <c r="I34" s="43"/>
    </row>
    <row r="35" spans="1:9" ht="48" customHeight="1" x14ac:dyDescent="0.3">
      <c r="A35" s="44" t="s">
        <v>41</v>
      </c>
      <c r="B35" s="45"/>
      <c r="C35" s="45"/>
      <c r="D35" s="45"/>
      <c r="E35" s="45"/>
      <c r="F35" s="45"/>
      <c r="G35" s="45"/>
      <c r="H35" s="45"/>
      <c r="I35" s="45"/>
    </row>
    <row r="36" spans="1:9" ht="46.5" customHeight="1" x14ac:dyDescent="0.3">
      <c r="A36" s="44" t="s">
        <v>42</v>
      </c>
      <c r="B36" s="44"/>
      <c r="C36" s="44"/>
      <c r="D36" s="44"/>
      <c r="E36" s="44"/>
      <c r="F36" s="44"/>
      <c r="G36" s="44"/>
      <c r="H36" s="44"/>
      <c r="I36" s="44"/>
    </row>
    <row r="37" spans="1:9" ht="49.5" customHeight="1" x14ac:dyDescent="0.45">
      <c r="B37" s="46" t="s">
        <v>51</v>
      </c>
      <c r="C37" s="46"/>
      <c r="D37" s="46"/>
      <c r="E37" s="46"/>
      <c r="F37" s="46"/>
      <c r="G37" s="46"/>
      <c r="H37" s="46"/>
      <c r="I37" s="46"/>
    </row>
  </sheetData>
  <autoFilter ref="A4:I21" xr:uid="{00000000-0009-0000-0000-000000000000}"/>
  <mergeCells count="18">
    <mergeCell ref="A2:I2"/>
    <mergeCell ref="G3:H3"/>
    <mergeCell ref="A4:H4"/>
    <mergeCell ref="A5:I5"/>
    <mergeCell ref="A6:I6"/>
    <mergeCell ref="D7:G7"/>
    <mergeCell ref="C8:G8"/>
    <mergeCell ref="A26:B26"/>
    <mergeCell ref="B27:C27"/>
    <mergeCell ref="H29:I29"/>
    <mergeCell ref="A8:A9"/>
    <mergeCell ref="H8:H9"/>
    <mergeCell ref="I8:I9"/>
    <mergeCell ref="H33:I33"/>
    <mergeCell ref="H34:I34"/>
    <mergeCell ref="A35:I35"/>
    <mergeCell ref="A36:I36"/>
    <mergeCell ref="B37:I37"/>
  </mergeCells>
  <phoneticPr fontId="14" type="noConversion"/>
  <pageMargins left="0.90416666666666701" right="0.74791666666666701" top="0.98402777777777795" bottom="0.70763888888888904" header="0.51180555555555596" footer="0.51180555555555596"/>
  <pageSetup paperSize="9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3"/>
  <sheetViews>
    <sheetView topLeftCell="A4" workbookViewId="0">
      <selection sqref="A1:K2"/>
    </sheetView>
  </sheetViews>
  <sheetFormatPr defaultColWidth="9" defaultRowHeight="15" x14ac:dyDescent="0.3"/>
  <cols>
    <col min="10" max="10" width="13.7109375" customWidth="1"/>
    <col min="11" max="11" width="9" customWidth="1"/>
    <col min="12" max="12" width="14.140625" customWidth="1"/>
  </cols>
  <sheetData>
    <row r="1" spans="1:12" x14ac:dyDescent="0.3">
      <c r="A1" s="63" t="s">
        <v>49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2" ht="9" customHeight="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2" hidden="1" x14ac:dyDescent="0.3"/>
    <row r="5" spans="1:12" ht="18.45" x14ac:dyDescent="0.4">
      <c r="L5" s="1" t="s">
        <v>43</v>
      </c>
    </row>
    <row r="10" spans="1:12" ht="18.45" x14ac:dyDescent="0.4">
      <c r="L10" s="1" t="s">
        <v>44</v>
      </c>
    </row>
    <row r="11" spans="1:12" ht="18.45" x14ac:dyDescent="0.4">
      <c r="L11" s="1"/>
    </row>
    <row r="13" spans="1:12" ht="18.45" x14ac:dyDescent="0.4">
      <c r="L13" s="1" t="s">
        <v>45</v>
      </c>
    </row>
    <row r="16" spans="1:12" ht="24" customHeight="1" x14ac:dyDescent="0.3"/>
    <row r="17" spans="12:12" ht="9" customHeight="1" x14ac:dyDescent="0.3"/>
    <row r="18" spans="12:12" hidden="1" x14ac:dyDescent="0.3"/>
    <row r="19" spans="12:12" ht="1" customHeight="1" x14ac:dyDescent="0.3"/>
    <row r="20" spans="12:12" ht="14.15" customHeight="1" x14ac:dyDescent="0.3"/>
    <row r="21" spans="12:12" ht="18.45" x14ac:dyDescent="0.4">
      <c r="L21" s="1" t="s">
        <v>46</v>
      </c>
    </row>
    <row r="24" spans="12:12" ht="18.45" x14ac:dyDescent="0.4">
      <c r="L24" s="1" t="s">
        <v>47</v>
      </c>
    </row>
    <row r="26" spans="12:12" ht="6" customHeight="1" x14ac:dyDescent="0.3"/>
    <row r="29" spans="12:12" ht="12" customHeight="1" x14ac:dyDescent="0.3"/>
    <row r="30" spans="12:12" hidden="1" x14ac:dyDescent="0.3"/>
    <row r="33" spans="12:12" ht="18.45" x14ac:dyDescent="0.4">
      <c r="L33" s="1" t="s">
        <v>48</v>
      </c>
    </row>
  </sheetData>
  <mergeCells count="1">
    <mergeCell ref="A1:K2"/>
  </mergeCells>
  <phoneticPr fontId="14" type="noConversion"/>
  <pageMargins left="0.75" right="0.75" top="1" bottom="1" header="0.51180555555555596" footer="0.51180555555555596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2"/>
  <sheetViews>
    <sheetView workbookViewId="0">
      <selection activeCell="B2" sqref="B2:I2"/>
    </sheetView>
  </sheetViews>
  <sheetFormatPr defaultColWidth="9" defaultRowHeight="15" x14ac:dyDescent="0.3"/>
  <cols>
    <col min="9" max="9" width="11.7109375" customWidth="1"/>
  </cols>
  <sheetData>
    <row r="2" spans="2:9" ht="32.15" customHeight="1" x14ac:dyDescent="0.4">
      <c r="B2" s="65"/>
      <c r="C2" s="65"/>
      <c r="D2" s="65"/>
      <c r="E2" s="65"/>
      <c r="F2" s="65"/>
      <c r="G2" s="65"/>
      <c r="H2" s="65"/>
      <c r="I2" s="65"/>
    </row>
  </sheetData>
  <mergeCells count="1">
    <mergeCell ref="B2:I2"/>
  </mergeCells>
  <phoneticPr fontId="1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1A</vt:lpstr>
      <vt:lpstr>控制图</vt:lpstr>
      <vt:lpstr>Sheet2</vt:lpstr>
      <vt:lpstr>'1A'!Print_Titles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julum</cp:lastModifiedBy>
  <cp:revision>0</cp:revision>
  <cp:lastPrinted>2019-07-09T07:34:00Z</cp:lastPrinted>
  <dcterms:created xsi:type="dcterms:W3CDTF">1996-12-17T01:32:00Z</dcterms:created>
  <dcterms:modified xsi:type="dcterms:W3CDTF">2020-01-18T07:27:53Z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