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tabRatio="852" activeTab="1"/>
  </bookViews>
  <sheets>
    <sheet name="封面" sheetId="15" r:id="rId1"/>
    <sheet name="146#" sheetId="10" r:id="rId2"/>
  </sheets>
  <calcPr calcId="144525"/>
</workbook>
</file>

<file path=xl/sharedStrings.xml><?xml version="1.0" encoding="utf-8"?>
<sst xmlns="http://schemas.openxmlformats.org/spreadsheetml/2006/main" count="53" uniqueCount="45">
  <si>
    <t>校表台体期间核查控制图</t>
  </si>
  <si>
    <r>
      <rPr>
        <b/>
        <sz val="18"/>
        <rFont val="宋体"/>
        <charset val="134"/>
      </rPr>
      <t>单相电能表校验测量过程（</t>
    </r>
    <r>
      <rPr>
        <b/>
        <sz val="18"/>
        <rFont val="Times New Roman"/>
        <charset val="134"/>
      </rPr>
      <t>146#</t>
    </r>
    <r>
      <rPr>
        <b/>
        <sz val="18"/>
        <rFont val="宋体"/>
        <charset val="134"/>
      </rPr>
      <t>校表台体）期间核查控制图（</t>
    </r>
    <r>
      <rPr>
        <b/>
        <sz val="18"/>
        <rFont val="Times New Roman"/>
        <charset val="134"/>
      </rPr>
      <t>X-R</t>
    </r>
    <r>
      <rPr>
        <b/>
        <vertAlign val="subscript"/>
        <sz val="18"/>
        <rFont val="Times New Roman"/>
        <charset val="134"/>
      </rPr>
      <t>S</t>
    </r>
    <r>
      <rPr>
        <b/>
        <sz val="18"/>
        <rFont val="宋体"/>
        <charset val="134"/>
      </rPr>
      <t>图）</t>
    </r>
  </si>
  <si>
    <r>
      <rPr>
        <sz val="10"/>
        <rFont val="宋体"/>
        <charset val="134"/>
      </rPr>
      <t>说明：用核查标准</t>
    </r>
    <r>
      <rPr>
        <sz val="10"/>
        <rFont val="宋体"/>
        <charset val="134"/>
      </rPr>
      <t>每隔6个月对校表台体进行核查，以典型点(合元)220V、5A作分析</t>
    </r>
  </si>
  <si>
    <t>146#校表台数据表：</t>
  </si>
  <si>
    <t>功率因数</t>
  </si>
  <si>
    <t>观察项目</t>
  </si>
  <si>
    <t>2010.05.06</t>
  </si>
  <si>
    <t>2011.2.18</t>
  </si>
  <si>
    <t>2011.9.26</t>
  </si>
  <si>
    <t>2012.5.22</t>
  </si>
  <si>
    <t>2012.12.18</t>
  </si>
  <si>
    <t>2013.7.2</t>
  </si>
  <si>
    <t>2014.04.08</t>
  </si>
  <si>
    <t>2014.10.13</t>
  </si>
  <si>
    <t>2015.4.27</t>
  </si>
  <si>
    <t>2015.10.9</t>
  </si>
  <si>
    <t>2016.4.8</t>
  </si>
  <si>
    <t>2016.10.8</t>
  </si>
  <si>
    <t>2017.4.25</t>
  </si>
  <si>
    <t>2017.10.16</t>
  </si>
  <si>
    <t>2018.4.10</t>
  </si>
  <si>
    <t>2018.10.12</t>
  </si>
  <si>
    <t>2019.4.8</t>
  </si>
  <si>
    <t>2019.10.10</t>
  </si>
  <si>
    <t>2020.4.3</t>
  </si>
  <si>
    <t>2020.10.13</t>
  </si>
  <si>
    <t>2021.4.21</t>
  </si>
  <si>
    <t>2021.10.14</t>
  </si>
  <si>
    <t>2022.4.19</t>
  </si>
  <si>
    <t>2022.10.8</t>
  </si>
  <si>
    <r>
      <rPr>
        <sz val="10"/>
        <rFont val="宋体"/>
        <charset val="134"/>
      </rPr>
      <t>平均值</t>
    </r>
  </si>
  <si>
    <t>UCL</t>
  </si>
  <si>
    <t>LCL</t>
  </si>
  <si>
    <r>
      <rPr>
        <sz val="10"/>
        <rFont val="宋体"/>
        <charset val="134"/>
      </rPr>
      <t>CL</t>
    </r>
    <r>
      <rPr>
        <vertAlign val="subscript"/>
        <sz val="10"/>
        <rFont val="宋体"/>
        <charset val="134"/>
      </rPr>
      <t>X</t>
    </r>
  </si>
  <si>
    <r>
      <rPr>
        <sz val="10"/>
        <rFont val="宋体"/>
        <charset val="134"/>
      </rPr>
      <t>UCL</t>
    </r>
    <r>
      <rPr>
        <vertAlign val="subscript"/>
        <sz val="10"/>
        <rFont val="宋体"/>
        <charset val="134"/>
      </rPr>
      <t>X</t>
    </r>
  </si>
  <si>
    <r>
      <rPr>
        <sz val="10"/>
        <rFont val="宋体"/>
        <charset val="134"/>
      </rPr>
      <t>LCL</t>
    </r>
    <r>
      <rPr>
        <vertAlign val="subscript"/>
        <sz val="10"/>
        <rFont val="宋体"/>
        <charset val="134"/>
      </rPr>
      <t>X</t>
    </r>
  </si>
  <si>
    <r>
      <rPr>
        <sz val="10"/>
        <rFont val="宋体"/>
        <charset val="134"/>
      </rPr>
      <t>误差</t>
    </r>
    <r>
      <rPr>
        <sz val="10"/>
        <rFont val="Times New Roman"/>
        <charset val="134"/>
      </rPr>
      <t>(%)</t>
    </r>
  </si>
  <si>
    <r>
      <rPr>
        <sz val="10"/>
        <rFont val="宋体"/>
        <charset val="134"/>
      </rPr>
      <t>CL</t>
    </r>
    <r>
      <rPr>
        <vertAlign val="subscript"/>
        <sz val="10"/>
        <rFont val="宋体"/>
        <charset val="134"/>
      </rPr>
      <t>RS</t>
    </r>
  </si>
  <si>
    <r>
      <rPr>
        <sz val="10"/>
        <rFont val="宋体"/>
        <charset val="134"/>
      </rPr>
      <t>UCL</t>
    </r>
    <r>
      <rPr>
        <vertAlign val="subscript"/>
        <sz val="10"/>
        <rFont val="宋体"/>
        <charset val="134"/>
      </rPr>
      <t>RS</t>
    </r>
  </si>
  <si>
    <r>
      <rPr>
        <sz val="10"/>
        <rFont val="宋体"/>
        <charset val="134"/>
      </rPr>
      <t>移动极差</t>
    </r>
    <r>
      <rPr>
        <sz val="10"/>
        <rFont val="Times New Roman"/>
        <charset val="134"/>
      </rPr>
      <t>(%)</t>
    </r>
  </si>
  <si>
    <t>0.5L</t>
  </si>
  <si>
    <t>移动极差控制图：</t>
  </si>
  <si>
    <r>
      <rPr>
        <sz val="12"/>
        <rFont val="宋体"/>
        <charset val="134"/>
      </rPr>
      <t>单值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控制图</t>
    </r>
    <r>
      <rPr>
        <sz val="12"/>
        <rFont val="Times New Roman"/>
        <charset val="134"/>
      </rPr>
      <t>:</t>
    </r>
  </si>
  <si>
    <t>制作人：</t>
  </si>
  <si>
    <t>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</si>
</sst>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177" formatCode="0.0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22"/>
      <name val="华文楷体"/>
      <charset val="134"/>
    </font>
    <font>
      <sz val="50"/>
      <name val="华文新魏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Times New Roman"/>
      <charset val="134"/>
    </font>
    <font>
      <b/>
      <vertAlign val="subscript"/>
      <sz val="18"/>
      <name val="Times New Roman"/>
      <charset val="134"/>
    </font>
    <font>
      <vertAlign val="subscript"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1.0</a:t>
            </a:r>
            <a:r>
              <a:rPr lang="zh-CN" altLang="en-US" sz="1200"/>
              <a:t>移动极差</a:t>
            </a:r>
            <a:r>
              <a:rPr lang="en-US" altLang="zh-CN" sz="1200"/>
              <a:t>(%)</a:t>
            </a:r>
            <a:r>
              <a:rPr lang="zh-CN" altLang="en-US" sz="1200"/>
              <a:t>控制图</a:t>
            </a:r>
            <a:endParaRPr lang="en-US" altLang="zh-CN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'146#'!$B$9</c:f>
              <c:strCache>
                <c:ptCount val="1"/>
                <c:pt idx="0">
                  <c:v>CLRS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'146#'!$C$9:$Z$9</c:f>
              <c:numCache>
                <c:formatCode>0.000_ </c:formatCode>
                <c:ptCount val="24"/>
                <c:pt idx="0">
                  <c:v>0.0103608695652174</c:v>
                </c:pt>
                <c:pt idx="1">
                  <c:v>0.0103608695652174</c:v>
                </c:pt>
                <c:pt idx="2">
                  <c:v>0.0103608695652174</c:v>
                </c:pt>
                <c:pt idx="3">
                  <c:v>0.0103608695652174</c:v>
                </c:pt>
                <c:pt idx="4">
                  <c:v>0.0103608695652174</c:v>
                </c:pt>
                <c:pt idx="5">
                  <c:v>0.0103608695652174</c:v>
                </c:pt>
                <c:pt idx="6">
                  <c:v>0.0103608695652174</c:v>
                </c:pt>
                <c:pt idx="7">
                  <c:v>0.0103608695652174</c:v>
                </c:pt>
                <c:pt idx="8">
                  <c:v>0.0103608695652174</c:v>
                </c:pt>
                <c:pt idx="9">
                  <c:v>0.0103608695652174</c:v>
                </c:pt>
                <c:pt idx="10">
                  <c:v>0.0103608695652174</c:v>
                </c:pt>
                <c:pt idx="11">
                  <c:v>0.0103608695652174</c:v>
                </c:pt>
                <c:pt idx="12">
                  <c:v>0.0103608695652174</c:v>
                </c:pt>
                <c:pt idx="13">
                  <c:v>0.0103608695652174</c:v>
                </c:pt>
                <c:pt idx="14">
                  <c:v>0.0103608695652174</c:v>
                </c:pt>
                <c:pt idx="15">
                  <c:v>0.0103608695652174</c:v>
                </c:pt>
                <c:pt idx="16">
                  <c:v>0.0103608695652174</c:v>
                </c:pt>
                <c:pt idx="17">
                  <c:v>0.0103608695652174</c:v>
                </c:pt>
                <c:pt idx="18">
                  <c:v>0.0103608695652174</c:v>
                </c:pt>
                <c:pt idx="19">
                  <c:v>0.0103608695652174</c:v>
                </c:pt>
                <c:pt idx="20">
                  <c:v>0.0103608695652174</c:v>
                </c:pt>
                <c:pt idx="21">
                  <c:v>0.0103608695652174</c:v>
                </c:pt>
                <c:pt idx="22">
                  <c:v>0.0103608695652174</c:v>
                </c:pt>
                <c:pt idx="23">
                  <c:v>0.0103608695652174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'146#'!$B$10</c:f>
              <c:strCache>
                <c:ptCount val="1"/>
                <c:pt idx="0">
                  <c:v>UCLRS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'146#'!$C$10:$Z$10</c:f>
              <c:numCache>
                <c:formatCode>0.000_ </c:formatCode>
                <c:ptCount val="24"/>
                <c:pt idx="0">
                  <c:v>0.0338489608695652</c:v>
                </c:pt>
                <c:pt idx="1">
                  <c:v>0.0338489608695652</c:v>
                </c:pt>
                <c:pt idx="2">
                  <c:v>0.0338489608695652</c:v>
                </c:pt>
                <c:pt idx="3">
                  <c:v>0.0338489608695652</c:v>
                </c:pt>
                <c:pt idx="4">
                  <c:v>0.0338489608695652</c:v>
                </c:pt>
                <c:pt idx="5">
                  <c:v>0.0338489608695652</c:v>
                </c:pt>
                <c:pt idx="6">
                  <c:v>0.0338489608695652</c:v>
                </c:pt>
                <c:pt idx="7">
                  <c:v>0.0338489608695652</c:v>
                </c:pt>
                <c:pt idx="8">
                  <c:v>0.0338489608695652</c:v>
                </c:pt>
                <c:pt idx="9">
                  <c:v>0.0338489608695652</c:v>
                </c:pt>
                <c:pt idx="10">
                  <c:v>0.0338489608695652</c:v>
                </c:pt>
                <c:pt idx="11">
                  <c:v>0.0338489608695652</c:v>
                </c:pt>
                <c:pt idx="12">
                  <c:v>0.0338489608695652</c:v>
                </c:pt>
                <c:pt idx="13">
                  <c:v>0.0338489608695652</c:v>
                </c:pt>
                <c:pt idx="14">
                  <c:v>0.0338489608695652</c:v>
                </c:pt>
                <c:pt idx="15">
                  <c:v>0.0338489608695652</c:v>
                </c:pt>
                <c:pt idx="16">
                  <c:v>0.0338489608695652</c:v>
                </c:pt>
                <c:pt idx="17">
                  <c:v>0.0338489608695652</c:v>
                </c:pt>
                <c:pt idx="18">
                  <c:v>0.0338489608695652</c:v>
                </c:pt>
                <c:pt idx="19">
                  <c:v>0.0338489608695652</c:v>
                </c:pt>
                <c:pt idx="20">
                  <c:v>0.0338489608695652</c:v>
                </c:pt>
                <c:pt idx="21">
                  <c:v>0.0338489608695652</c:v>
                </c:pt>
                <c:pt idx="22">
                  <c:v>0.0338489608695652</c:v>
                </c:pt>
                <c:pt idx="23">
                  <c:v>0.0338489608695652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'146#'!$B$11</c:f>
              <c:strCache>
                <c:ptCount val="1"/>
                <c:pt idx="0">
                  <c:v>移动极差(%)</c:v>
                </c:pt>
              </c:strCache>
            </c:strRef>
          </c:tx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00756143667296788"/>
                  <c:y val="0.10821256038647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'146#'!$C$11:$Z$11</c:f>
              <c:numCache>
                <c:formatCode>0.000_ </c:formatCode>
                <c:ptCount val="24"/>
                <c:pt idx="1">
                  <c:v>0.0078</c:v>
                </c:pt>
                <c:pt idx="2">
                  <c:v>0.0136</c:v>
                </c:pt>
                <c:pt idx="3">
                  <c:v>0.0146</c:v>
                </c:pt>
                <c:pt idx="4">
                  <c:v>0.016</c:v>
                </c:pt>
                <c:pt idx="5">
                  <c:v>0.0023</c:v>
                </c:pt>
                <c:pt idx="6">
                  <c:v>0.0023</c:v>
                </c:pt>
                <c:pt idx="7">
                  <c:v>0.0023</c:v>
                </c:pt>
                <c:pt idx="8">
                  <c:v>0.0314</c:v>
                </c:pt>
                <c:pt idx="9">
                  <c:v>0.0125</c:v>
                </c:pt>
                <c:pt idx="10">
                  <c:v>0.0042</c:v>
                </c:pt>
                <c:pt idx="11">
                  <c:v>0.0263</c:v>
                </c:pt>
                <c:pt idx="12">
                  <c:v>0.0027</c:v>
                </c:pt>
                <c:pt idx="13">
                  <c:v>0.0055</c:v>
                </c:pt>
                <c:pt idx="14">
                  <c:v>0.0179</c:v>
                </c:pt>
                <c:pt idx="15">
                  <c:v>0.0069</c:v>
                </c:pt>
                <c:pt idx="16">
                  <c:v>0.0096</c:v>
                </c:pt>
                <c:pt idx="17">
                  <c:v>0.0084</c:v>
                </c:pt>
                <c:pt idx="18">
                  <c:v>0.0111</c:v>
                </c:pt>
                <c:pt idx="19">
                  <c:v>0</c:v>
                </c:pt>
                <c:pt idx="20">
                  <c:v>0.0083</c:v>
                </c:pt>
                <c:pt idx="21">
                  <c:v>0.0097</c:v>
                </c:pt>
                <c:pt idx="22">
                  <c:v>0.0235</c:v>
                </c:pt>
                <c:pt idx="23">
                  <c:v>0.0014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73696"/>
        <c:axId val="110975616"/>
      </c:lineChart>
      <c:catAx>
        <c:axId val="1109736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日期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915624543934236"/>
              <c:y val="0.90338164251207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10975616"/>
        <c:crosses val="autoZero"/>
        <c:auto val="1"/>
        <c:lblAlgn val="ctr"/>
        <c:lblOffset val="100"/>
        <c:noMultiLvlLbl val="0"/>
      </c:catAx>
      <c:valAx>
        <c:axId val="11097561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移动极差（</a:t>
                </a:r>
                <a:r>
                  <a:rPr lang="en-US" altLang="zh-CN"/>
                  <a:t>%）</a:t>
                </a:r>
                <a:endParaRPr lang="zh-CN" altLang="en-US"/>
              </a:p>
            </c:rich>
          </c:tx>
          <c:layout/>
          <c:overlay val="0"/>
        </c:title>
        <c:numFmt formatCode="0.0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10973696"/>
        <c:crosses val="autoZero"/>
        <c:crossBetween val="midCat"/>
      </c:valAx>
      <c:spPr>
        <a:noFill/>
      </c:spPr>
    </c:plotArea>
    <c:plotVisOnly val="0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0.5L</a:t>
            </a:r>
            <a:r>
              <a:rPr lang="zh-CN" altLang="en-US" sz="1200"/>
              <a:t>移动极差</a:t>
            </a:r>
            <a:r>
              <a:rPr lang="en-US" altLang="zh-CN" sz="1200"/>
              <a:t>(%)</a:t>
            </a:r>
            <a:r>
              <a:rPr lang="zh-CN" altLang="en-US" sz="1200"/>
              <a:t>控制图</a:t>
            </a:r>
            <a:endParaRPr lang="en-US" altLang="zh-CN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1947202974988"/>
          <c:y val="0.129522193703687"/>
          <c:w val="0.771933602670633"/>
          <c:h val="0.690870864792287"/>
        </c:manualLayout>
      </c:layout>
      <c:lineChart>
        <c:grouping val="standard"/>
        <c:varyColors val="0"/>
        <c:ser>
          <c:idx val="1"/>
          <c:order val="0"/>
          <c:tx>
            <c:strRef>
              <c:f>'146#'!$B$16</c:f>
              <c:strCache>
                <c:ptCount val="1"/>
                <c:pt idx="0">
                  <c:v>CLRS</c:v>
                </c:pt>
              </c:strCache>
            </c:strRef>
          </c:tx>
          <c:spPr>
            <a:ln w="28575" cap="rnd" cmpd="sng" algn="ctr">
              <a:solidFill>
                <a:srgbClr val="0070C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'146#'!$C$16:$Z$16</c:f>
              <c:numCache>
                <c:formatCode>0.000_ </c:formatCode>
                <c:ptCount val="24"/>
                <c:pt idx="0">
                  <c:v>0.0184</c:v>
                </c:pt>
                <c:pt idx="1">
                  <c:v>0.0184</c:v>
                </c:pt>
                <c:pt idx="2">
                  <c:v>0.0184</c:v>
                </c:pt>
                <c:pt idx="3">
                  <c:v>0.0184</c:v>
                </c:pt>
                <c:pt idx="4">
                  <c:v>0.0184</c:v>
                </c:pt>
                <c:pt idx="5">
                  <c:v>0.0184</c:v>
                </c:pt>
                <c:pt idx="6">
                  <c:v>0.0184</c:v>
                </c:pt>
                <c:pt idx="7">
                  <c:v>0.0184</c:v>
                </c:pt>
                <c:pt idx="8">
                  <c:v>0.0184</c:v>
                </c:pt>
                <c:pt idx="9">
                  <c:v>0.0184</c:v>
                </c:pt>
                <c:pt idx="10">
                  <c:v>0.0184</c:v>
                </c:pt>
                <c:pt idx="11">
                  <c:v>0.0184</c:v>
                </c:pt>
                <c:pt idx="12">
                  <c:v>0.0184</c:v>
                </c:pt>
                <c:pt idx="13">
                  <c:v>0.0184</c:v>
                </c:pt>
                <c:pt idx="14">
                  <c:v>0.0184</c:v>
                </c:pt>
                <c:pt idx="15">
                  <c:v>0.0184</c:v>
                </c:pt>
                <c:pt idx="16">
                  <c:v>0.0184</c:v>
                </c:pt>
                <c:pt idx="17">
                  <c:v>0.0184</c:v>
                </c:pt>
                <c:pt idx="18">
                  <c:v>0.0184</c:v>
                </c:pt>
                <c:pt idx="19">
                  <c:v>0.0184</c:v>
                </c:pt>
                <c:pt idx="20">
                  <c:v>0.0184</c:v>
                </c:pt>
                <c:pt idx="21">
                  <c:v>0.0184</c:v>
                </c:pt>
                <c:pt idx="22">
                  <c:v>0.0184</c:v>
                </c:pt>
                <c:pt idx="23">
                  <c:v>0.0184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'146#'!$B$17</c:f>
              <c:strCache>
                <c:ptCount val="1"/>
                <c:pt idx="0">
                  <c:v>UCLRS</c:v>
                </c:pt>
              </c:strCache>
            </c:strRef>
          </c:tx>
          <c:spPr>
            <a:ln w="28575" cap="rnd" cmpd="sng" algn="ctr">
              <a:solidFill>
                <a:srgbClr val="C00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'146#'!$C$17:$Z$17</c:f>
              <c:numCache>
                <c:formatCode>0.000_ </c:formatCode>
                <c:ptCount val="24"/>
                <c:pt idx="0">
                  <c:v>0.0601128</c:v>
                </c:pt>
                <c:pt idx="1">
                  <c:v>0.0601128</c:v>
                </c:pt>
                <c:pt idx="2">
                  <c:v>0.0601128</c:v>
                </c:pt>
                <c:pt idx="3">
                  <c:v>0.0601128</c:v>
                </c:pt>
                <c:pt idx="4">
                  <c:v>0.0601128</c:v>
                </c:pt>
                <c:pt idx="5">
                  <c:v>0.0601128</c:v>
                </c:pt>
                <c:pt idx="6">
                  <c:v>0.0601128</c:v>
                </c:pt>
                <c:pt idx="7">
                  <c:v>0.0601128</c:v>
                </c:pt>
                <c:pt idx="8">
                  <c:v>0.0601128</c:v>
                </c:pt>
                <c:pt idx="9">
                  <c:v>0.0601128</c:v>
                </c:pt>
                <c:pt idx="10">
                  <c:v>0.0601128</c:v>
                </c:pt>
                <c:pt idx="11">
                  <c:v>0.0601128</c:v>
                </c:pt>
                <c:pt idx="12">
                  <c:v>0.0601128</c:v>
                </c:pt>
                <c:pt idx="13">
                  <c:v>0.0601128</c:v>
                </c:pt>
                <c:pt idx="14">
                  <c:v>0.0601128</c:v>
                </c:pt>
                <c:pt idx="15">
                  <c:v>0.0601128</c:v>
                </c:pt>
                <c:pt idx="16">
                  <c:v>0.0601128</c:v>
                </c:pt>
                <c:pt idx="17">
                  <c:v>0.0601128</c:v>
                </c:pt>
                <c:pt idx="18">
                  <c:v>0.0601128</c:v>
                </c:pt>
                <c:pt idx="19">
                  <c:v>0.0601128</c:v>
                </c:pt>
                <c:pt idx="20">
                  <c:v>0.0601128</c:v>
                </c:pt>
                <c:pt idx="21">
                  <c:v>0.0601128</c:v>
                </c:pt>
                <c:pt idx="22">
                  <c:v>0.0601128</c:v>
                </c:pt>
                <c:pt idx="23">
                  <c:v>0.0601128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'146#'!$B$18</c:f>
              <c:strCache>
                <c:ptCount val="1"/>
                <c:pt idx="0">
                  <c:v>移动极差(%)</c:v>
                </c:pt>
              </c:strCache>
            </c:strRef>
          </c:tx>
          <c:marker>
            <c:symbol val="triangle"/>
            <c:size val="7"/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7165246417195e-16"/>
                  <c:y val="-0.04545454545454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947082863598255"/>
                  <c:y val="-0.022099447513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'146#'!$C$18:$Z$18</c:f>
              <c:numCache>
                <c:formatCode>0.000_ </c:formatCode>
                <c:ptCount val="24"/>
                <c:pt idx="1">
                  <c:v>0.0333</c:v>
                </c:pt>
                <c:pt idx="2">
                  <c:v>0.0424</c:v>
                </c:pt>
                <c:pt idx="3">
                  <c:v>0.0236</c:v>
                </c:pt>
                <c:pt idx="4">
                  <c:v>0.042</c:v>
                </c:pt>
                <c:pt idx="5">
                  <c:v>0.05</c:v>
                </c:pt>
                <c:pt idx="6">
                  <c:v>0.026</c:v>
                </c:pt>
                <c:pt idx="7">
                  <c:v>0.026</c:v>
                </c:pt>
                <c:pt idx="8">
                  <c:v>0.0135</c:v>
                </c:pt>
                <c:pt idx="9">
                  <c:v>0.0125</c:v>
                </c:pt>
                <c:pt idx="10">
                  <c:v>0</c:v>
                </c:pt>
                <c:pt idx="11">
                  <c:v>0.0153</c:v>
                </c:pt>
                <c:pt idx="12">
                  <c:v>0.0041</c:v>
                </c:pt>
                <c:pt idx="13">
                  <c:v>0.0069</c:v>
                </c:pt>
                <c:pt idx="14">
                  <c:v>0.0249</c:v>
                </c:pt>
                <c:pt idx="15">
                  <c:v>0.0125</c:v>
                </c:pt>
                <c:pt idx="16">
                  <c:v>0.0124</c:v>
                </c:pt>
                <c:pt idx="17">
                  <c:v>0.0139</c:v>
                </c:pt>
                <c:pt idx="18">
                  <c:v>0.0125</c:v>
                </c:pt>
                <c:pt idx="19">
                  <c:v>0.0028</c:v>
                </c:pt>
                <c:pt idx="20">
                  <c:v>0.0056</c:v>
                </c:pt>
                <c:pt idx="21">
                  <c:v>0.0236</c:v>
                </c:pt>
                <c:pt idx="22">
                  <c:v>0.0194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155456"/>
        <c:axId val="111172608"/>
      </c:lineChart>
      <c:catAx>
        <c:axId val="11115545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日期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923775402369119"/>
              <c:y val="0.9207874015748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11172608"/>
        <c:crosses val="autoZero"/>
        <c:auto val="1"/>
        <c:lblAlgn val="ctr"/>
        <c:lblOffset val="100"/>
        <c:noMultiLvlLbl val="0"/>
      </c:catAx>
      <c:valAx>
        <c:axId val="11117260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移动极差（</a:t>
                </a:r>
                <a:r>
                  <a:rPr lang="en-US" altLang="zh-CN"/>
                  <a:t>%）</a:t>
                </a:r>
                <a:endParaRPr lang="zh-CN" altLang="en-US"/>
              </a:p>
            </c:rich>
          </c:tx>
          <c:layout/>
          <c:overlay val="0"/>
        </c:title>
        <c:numFmt formatCode="0.0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11155456"/>
        <c:crosses val="autoZero"/>
        <c:crossBetween val="midCat"/>
        <c:majorUnit val="0.02"/>
        <c:minorUnit val="0.00200000000000001"/>
      </c:valAx>
      <c:spPr>
        <a:noFill/>
      </c:spPr>
    </c:plotArea>
    <c:plotVisOnly val="0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1.0误差(%)控制图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'146#'!$B$5</c:f>
              <c:strCache>
                <c:ptCount val="1"/>
                <c:pt idx="0">
                  <c:v>CLX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'146#'!$C$5:$Z$5</c:f>
              <c:numCache>
                <c:formatCode>0.000_ </c:formatCode>
                <c:ptCount val="24"/>
                <c:pt idx="0">
                  <c:v>-0.0046375</c:v>
                </c:pt>
                <c:pt idx="1">
                  <c:v>-0.0046375</c:v>
                </c:pt>
                <c:pt idx="2">
                  <c:v>-0.0046375</c:v>
                </c:pt>
                <c:pt idx="3">
                  <c:v>-0.0046375</c:v>
                </c:pt>
                <c:pt idx="4">
                  <c:v>-0.0046375</c:v>
                </c:pt>
                <c:pt idx="5">
                  <c:v>-0.0046375</c:v>
                </c:pt>
                <c:pt idx="6">
                  <c:v>-0.0046375</c:v>
                </c:pt>
                <c:pt idx="7">
                  <c:v>-0.0046375</c:v>
                </c:pt>
                <c:pt idx="8">
                  <c:v>-0.0046375</c:v>
                </c:pt>
                <c:pt idx="9">
                  <c:v>-0.0046375</c:v>
                </c:pt>
                <c:pt idx="10">
                  <c:v>-0.0046375</c:v>
                </c:pt>
                <c:pt idx="11">
                  <c:v>-0.0046375</c:v>
                </c:pt>
                <c:pt idx="12">
                  <c:v>-0.0046375</c:v>
                </c:pt>
                <c:pt idx="13">
                  <c:v>-0.0046375</c:v>
                </c:pt>
                <c:pt idx="14">
                  <c:v>-0.0046375</c:v>
                </c:pt>
                <c:pt idx="15">
                  <c:v>-0.0046375</c:v>
                </c:pt>
                <c:pt idx="16">
                  <c:v>-0.0046375</c:v>
                </c:pt>
                <c:pt idx="17">
                  <c:v>-0.0046375</c:v>
                </c:pt>
                <c:pt idx="18">
                  <c:v>-0.0046375</c:v>
                </c:pt>
                <c:pt idx="19">
                  <c:v>-0.0046375</c:v>
                </c:pt>
                <c:pt idx="20">
                  <c:v>-0.0046375</c:v>
                </c:pt>
                <c:pt idx="21">
                  <c:v>-0.0046375</c:v>
                </c:pt>
                <c:pt idx="22">
                  <c:v>-0.0046375</c:v>
                </c:pt>
                <c:pt idx="23">
                  <c:v>-0.0046375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'146#'!$B$6</c:f>
              <c:strCache>
                <c:ptCount val="1"/>
                <c:pt idx="0">
                  <c:v>UCLX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'146#'!$C$6:$Z$6</c:f>
              <c:numCache>
                <c:formatCode>0.000_ </c:formatCode>
                <c:ptCount val="24"/>
                <c:pt idx="0">
                  <c:v>0.0229224130434783</c:v>
                </c:pt>
                <c:pt idx="1">
                  <c:v>0.0229224130434783</c:v>
                </c:pt>
                <c:pt idx="2">
                  <c:v>0.0229224130434783</c:v>
                </c:pt>
                <c:pt idx="3">
                  <c:v>0.0229224130434783</c:v>
                </c:pt>
                <c:pt idx="4">
                  <c:v>0.0229224130434783</c:v>
                </c:pt>
                <c:pt idx="5">
                  <c:v>0.0229224130434783</c:v>
                </c:pt>
                <c:pt idx="6">
                  <c:v>0.0229224130434783</c:v>
                </c:pt>
                <c:pt idx="7">
                  <c:v>0.0229224130434783</c:v>
                </c:pt>
                <c:pt idx="8">
                  <c:v>0.0229224130434783</c:v>
                </c:pt>
                <c:pt idx="9">
                  <c:v>0.0229224130434783</c:v>
                </c:pt>
                <c:pt idx="10">
                  <c:v>0.0229224130434783</c:v>
                </c:pt>
                <c:pt idx="11">
                  <c:v>0.0229224130434783</c:v>
                </c:pt>
                <c:pt idx="12">
                  <c:v>0.0229224130434783</c:v>
                </c:pt>
                <c:pt idx="13">
                  <c:v>0.0229224130434783</c:v>
                </c:pt>
                <c:pt idx="14">
                  <c:v>0.0229224130434783</c:v>
                </c:pt>
                <c:pt idx="15">
                  <c:v>0.0229224130434783</c:v>
                </c:pt>
                <c:pt idx="16">
                  <c:v>0.0229224130434783</c:v>
                </c:pt>
                <c:pt idx="17">
                  <c:v>0.0229224130434783</c:v>
                </c:pt>
                <c:pt idx="18">
                  <c:v>0.0229224130434783</c:v>
                </c:pt>
                <c:pt idx="19">
                  <c:v>0.0229224130434783</c:v>
                </c:pt>
                <c:pt idx="20">
                  <c:v>0.0229224130434783</c:v>
                </c:pt>
                <c:pt idx="21">
                  <c:v>0.0229224130434783</c:v>
                </c:pt>
                <c:pt idx="22">
                  <c:v>0.0229224130434783</c:v>
                </c:pt>
                <c:pt idx="23">
                  <c:v>0.0229224130434783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'146#'!$B$7</c:f>
              <c:strCache>
                <c:ptCount val="1"/>
                <c:pt idx="0">
                  <c:v>LCLX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'146#'!$C$7:$Z$7</c:f>
              <c:numCache>
                <c:formatCode>0.000_ </c:formatCode>
                <c:ptCount val="24"/>
                <c:pt idx="0">
                  <c:v>-0.0321974130434783</c:v>
                </c:pt>
                <c:pt idx="1">
                  <c:v>-0.0321974130434783</c:v>
                </c:pt>
                <c:pt idx="2">
                  <c:v>-0.0321974130434783</c:v>
                </c:pt>
                <c:pt idx="3">
                  <c:v>-0.0321974130434783</c:v>
                </c:pt>
                <c:pt idx="4">
                  <c:v>-0.0321974130434783</c:v>
                </c:pt>
                <c:pt idx="5">
                  <c:v>-0.0321974130434783</c:v>
                </c:pt>
                <c:pt idx="6">
                  <c:v>-0.0321974130434783</c:v>
                </c:pt>
                <c:pt idx="7">
                  <c:v>-0.0321974130434783</c:v>
                </c:pt>
                <c:pt idx="8">
                  <c:v>-0.0321974130434783</c:v>
                </c:pt>
                <c:pt idx="9">
                  <c:v>-0.0321974130434783</c:v>
                </c:pt>
                <c:pt idx="10">
                  <c:v>-0.0321974130434783</c:v>
                </c:pt>
                <c:pt idx="11">
                  <c:v>-0.0321974130434783</c:v>
                </c:pt>
                <c:pt idx="12">
                  <c:v>-0.0321974130434783</c:v>
                </c:pt>
                <c:pt idx="13">
                  <c:v>-0.0321974130434783</c:v>
                </c:pt>
                <c:pt idx="14">
                  <c:v>-0.0321974130434783</c:v>
                </c:pt>
                <c:pt idx="15">
                  <c:v>-0.0321974130434783</c:v>
                </c:pt>
                <c:pt idx="16">
                  <c:v>-0.0321974130434783</c:v>
                </c:pt>
                <c:pt idx="17">
                  <c:v>-0.0321974130434783</c:v>
                </c:pt>
                <c:pt idx="18">
                  <c:v>-0.0321974130434783</c:v>
                </c:pt>
                <c:pt idx="19">
                  <c:v>-0.0321974130434783</c:v>
                </c:pt>
                <c:pt idx="20">
                  <c:v>-0.0321974130434783</c:v>
                </c:pt>
                <c:pt idx="21">
                  <c:v>-0.0321974130434783</c:v>
                </c:pt>
                <c:pt idx="22">
                  <c:v>-0.0321974130434783</c:v>
                </c:pt>
                <c:pt idx="23">
                  <c:v>-0.0321974130434783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'146#'!$B$8</c:f>
              <c:strCache>
                <c:ptCount val="1"/>
                <c:pt idx="0">
                  <c:v>误差(%)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'146#'!$C$8:$Z$8</c:f>
              <c:numCache>
                <c:formatCode>0.000_ </c:formatCode>
                <c:ptCount val="24"/>
                <c:pt idx="0">
                  <c:v>-0.0016</c:v>
                </c:pt>
                <c:pt idx="1">
                  <c:v>0.0062</c:v>
                </c:pt>
                <c:pt idx="2">
                  <c:v>-0.0074</c:v>
                </c:pt>
                <c:pt idx="3">
                  <c:v>-0.022</c:v>
                </c:pt>
                <c:pt idx="4">
                  <c:v>-0.006</c:v>
                </c:pt>
                <c:pt idx="5">
                  <c:v>-0.0037</c:v>
                </c:pt>
                <c:pt idx="6">
                  <c:v>-0.0014</c:v>
                </c:pt>
                <c:pt idx="7">
                  <c:v>0.0009</c:v>
                </c:pt>
                <c:pt idx="8">
                  <c:v>-0.0305</c:v>
                </c:pt>
                <c:pt idx="9">
                  <c:v>-0.018</c:v>
                </c:pt>
                <c:pt idx="10">
                  <c:v>-0.0222</c:v>
                </c:pt>
                <c:pt idx="11">
                  <c:v>0.0041</c:v>
                </c:pt>
                <c:pt idx="12">
                  <c:v>0.0014</c:v>
                </c:pt>
                <c:pt idx="13">
                  <c:v>-0.0041</c:v>
                </c:pt>
                <c:pt idx="14">
                  <c:v>0.0138</c:v>
                </c:pt>
                <c:pt idx="15">
                  <c:v>0.0069</c:v>
                </c:pt>
                <c:pt idx="16">
                  <c:v>-0.0027</c:v>
                </c:pt>
                <c:pt idx="17">
                  <c:v>-0.0111</c:v>
                </c:pt>
                <c:pt idx="18">
                  <c:v>0</c:v>
                </c:pt>
                <c:pt idx="19">
                  <c:v>0</c:v>
                </c:pt>
                <c:pt idx="20">
                  <c:v>-0.0083</c:v>
                </c:pt>
                <c:pt idx="21">
                  <c:v>-0.018</c:v>
                </c:pt>
                <c:pt idx="22">
                  <c:v>0.0055</c:v>
                </c:pt>
                <c:pt idx="23">
                  <c:v>0.0069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116352"/>
        <c:axId val="122126720"/>
      </c:lineChart>
      <c:catAx>
        <c:axId val="12211635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日期</a:t>
                </a:r>
              </a:p>
            </c:rich>
          </c:tx>
          <c:layout>
            <c:manualLayout>
              <c:xMode val="edge"/>
              <c:yMode val="edge"/>
              <c:x val="0.909058419243993"/>
              <c:y val="0.9101605856543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2126720"/>
        <c:crossesAt val="-0.05"/>
        <c:auto val="1"/>
        <c:lblAlgn val="ctr"/>
        <c:lblOffset val="100"/>
        <c:noMultiLvlLbl val="0"/>
      </c:catAx>
      <c:valAx>
        <c:axId val="12212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误差（%）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2116352"/>
        <c:crosses val="autoZero"/>
        <c:crossBetween val="midCat"/>
        <c:majorUnit val="0.02"/>
        <c:minorUnit val="0.0020000000000000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0.5L</a:t>
            </a:r>
            <a:r>
              <a:rPr lang="zh-CN" altLang="en-US" sz="1200"/>
              <a:t>误差</a:t>
            </a:r>
            <a:r>
              <a:rPr lang="en-US" altLang="zh-CN" sz="1200"/>
              <a:t>(%)</a:t>
            </a:r>
            <a:r>
              <a:rPr lang="zh-CN" altLang="en-US" sz="1200"/>
              <a:t>控制图</a:t>
            </a:r>
            <a:endParaRPr lang="zh-CN" alt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247102606753"/>
          <c:y val="0.0983824622067765"/>
          <c:w val="0.797624136530613"/>
          <c:h val="0.653068789768809"/>
        </c:manualLayout>
      </c:layout>
      <c:lineChart>
        <c:grouping val="standard"/>
        <c:varyColors val="0"/>
        <c:ser>
          <c:idx val="0"/>
          <c:order val="0"/>
          <c:tx>
            <c:strRef>
              <c:f>'146#'!$B$12</c:f>
              <c:strCache>
                <c:ptCount val="1"/>
                <c:pt idx="0">
                  <c:v>CLX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'146#'!$C$12:$Z$12</c:f>
              <c:numCache>
                <c:formatCode>0.000_ </c:formatCode>
                <c:ptCount val="24"/>
                <c:pt idx="0">
                  <c:v>-0.010775</c:v>
                </c:pt>
                <c:pt idx="1">
                  <c:v>-0.010775</c:v>
                </c:pt>
                <c:pt idx="2">
                  <c:v>-0.010775</c:v>
                </c:pt>
                <c:pt idx="3">
                  <c:v>-0.010775</c:v>
                </c:pt>
                <c:pt idx="4">
                  <c:v>-0.010775</c:v>
                </c:pt>
                <c:pt idx="5">
                  <c:v>-0.010775</c:v>
                </c:pt>
                <c:pt idx="6">
                  <c:v>-0.010775</c:v>
                </c:pt>
                <c:pt idx="7">
                  <c:v>-0.010775</c:v>
                </c:pt>
                <c:pt idx="8">
                  <c:v>-0.010775</c:v>
                </c:pt>
                <c:pt idx="9">
                  <c:v>-0.010775</c:v>
                </c:pt>
                <c:pt idx="10">
                  <c:v>-0.010775</c:v>
                </c:pt>
                <c:pt idx="11">
                  <c:v>-0.010775</c:v>
                </c:pt>
                <c:pt idx="12">
                  <c:v>-0.010775</c:v>
                </c:pt>
                <c:pt idx="13">
                  <c:v>-0.010775</c:v>
                </c:pt>
                <c:pt idx="14">
                  <c:v>-0.010775</c:v>
                </c:pt>
                <c:pt idx="15">
                  <c:v>-0.010775</c:v>
                </c:pt>
                <c:pt idx="16">
                  <c:v>-0.010775</c:v>
                </c:pt>
                <c:pt idx="17">
                  <c:v>-0.010775</c:v>
                </c:pt>
                <c:pt idx="18">
                  <c:v>-0.010775</c:v>
                </c:pt>
                <c:pt idx="19">
                  <c:v>-0.010775</c:v>
                </c:pt>
                <c:pt idx="20">
                  <c:v>-0.010775</c:v>
                </c:pt>
                <c:pt idx="21">
                  <c:v>-0.010775</c:v>
                </c:pt>
                <c:pt idx="22">
                  <c:v>-0.010775</c:v>
                </c:pt>
                <c:pt idx="23">
                  <c:v>-0.010775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'146#'!$B$13</c:f>
              <c:strCache>
                <c:ptCount val="1"/>
                <c:pt idx="0">
                  <c:v>UCLX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'146#'!$C$13:$Z$13</c:f>
              <c:numCache>
                <c:formatCode>0.000_ </c:formatCode>
                <c:ptCount val="24"/>
                <c:pt idx="0">
                  <c:v>0.038169</c:v>
                </c:pt>
                <c:pt idx="1">
                  <c:v>0.038169</c:v>
                </c:pt>
                <c:pt idx="2">
                  <c:v>0.038169</c:v>
                </c:pt>
                <c:pt idx="3">
                  <c:v>0.038169</c:v>
                </c:pt>
                <c:pt idx="4">
                  <c:v>0.038169</c:v>
                </c:pt>
                <c:pt idx="5">
                  <c:v>0.038169</c:v>
                </c:pt>
                <c:pt idx="6">
                  <c:v>0.038169</c:v>
                </c:pt>
                <c:pt idx="7">
                  <c:v>0.038169</c:v>
                </c:pt>
                <c:pt idx="8">
                  <c:v>0.038169</c:v>
                </c:pt>
                <c:pt idx="9">
                  <c:v>0.038169</c:v>
                </c:pt>
                <c:pt idx="10">
                  <c:v>0.038169</c:v>
                </c:pt>
                <c:pt idx="11">
                  <c:v>0.038169</c:v>
                </c:pt>
                <c:pt idx="12">
                  <c:v>0.038169</c:v>
                </c:pt>
                <c:pt idx="13">
                  <c:v>0.038169</c:v>
                </c:pt>
                <c:pt idx="14">
                  <c:v>0.038169</c:v>
                </c:pt>
                <c:pt idx="15">
                  <c:v>0.038169</c:v>
                </c:pt>
                <c:pt idx="16">
                  <c:v>0.038169</c:v>
                </c:pt>
                <c:pt idx="17">
                  <c:v>0.038169</c:v>
                </c:pt>
                <c:pt idx="18">
                  <c:v>0.038169</c:v>
                </c:pt>
                <c:pt idx="19">
                  <c:v>0.038169</c:v>
                </c:pt>
                <c:pt idx="20">
                  <c:v>0.038169</c:v>
                </c:pt>
                <c:pt idx="21">
                  <c:v>0.038169</c:v>
                </c:pt>
                <c:pt idx="22">
                  <c:v>0.038169</c:v>
                </c:pt>
                <c:pt idx="23">
                  <c:v>0.038169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'146#'!$B$14</c:f>
              <c:strCache>
                <c:ptCount val="1"/>
                <c:pt idx="0">
                  <c:v>LCLX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'146#'!$C$14:$Z$14</c:f>
              <c:numCache>
                <c:formatCode>0.000_ </c:formatCode>
                <c:ptCount val="24"/>
                <c:pt idx="0">
                  <c:v>-0.059719</c:v>
                </c:pt>
                <c:pt idx="1">
                  <c:v>-0.059719</c:v>
                </c:pt>
                <c:pt idx="2">
                  <c:v>-0.059719</c:v>
                </c:pt>
                <c:pt idx="3">
                  <c:v>-0.059719</c:v>
                </c:pt>
                <c:pt idx="4">
                  <c:v>-0.059719</c:v>
                </c:pt>
                <c:pt idx="5">
                  <c:v>-0.059719</c:v>
                </c:pt>
                <c:pt idx="6">
                  <c:v>-0.059719</c:v>
                </c:pt>
                <c:pt idx="7">
                  <c:v>-0.059719</c:v>
                </c:pt>
                <c:pt idx="8">
                  <c:v>-0.059719</c:v>
                </c:pt>
                <c:pt idx="9">
                  <c:v>-0.059719</c:v>
                </c:pt>
                <c:pt idx="10">
                  <c:v>-0.059719</c:v>
                </c:pt>
                <c:pt idx="11">
                  <c:v>-0.059719</c:v>
                </c:pt>
                <c:pt idx="12">
                  <c:v>-0.059719</c:v>
                </c:pt>
                <c:pt idx="13">
                  <c:v>-0.059719</c:v>
                </c:pt>
                <c:pt idx="14">
                  <c:v>-0.059719</c:v>
                </c:pt>
                <c:pt idx="15">
                  <c:v>-0.059719</c:v>
                </c:pt>
                <c:pt idx="16">
                  <c:v>-0.059719</c:v>
                </c:pt>
                <c:pt idx="17">
                  <c:v>-0.059719</c:v>
                </c:pt>
                <c:pt idx="18">
                  <c:v>-0.059719</c:v>
                </c:pt>
                <c:pt idx="19">
                  <c:v>-0.059719</c:v>
                </c:pt>
                <c:pt idx="20">
                  <c:v>-0.059719</c:v>
                </c:pt>
                <c:pt idx="21">
                  <c:v>-0.059719</c:v>
                </c:pt>
                <c:pt idx="22">
                  <c:v>-0.059719</c:v>
                </c:pt>
                <c:pt idx="23">
                  <c:v>-0.059719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'146#'!$B$15</c:f>
              <c:strCache>
                <c:ptCount val="1"/>
                <c:pt idx="0">
                  <c:v>误差(%)</c:v>
                </c:pt>
              </c:strCache>
            </c:strRef>
          </c:tx>
          <c:marker>
            <c:symbol val="diamond"/>
            <c:size val="7"/>
          </c:marker>
          <c:dLbls>
            <c:dLbl>
              <c:idx val="0"/>
              <c:layout>
                <c:manualLayout>
                  <c:x val="-0.00246457178065315"/>
                  <c:y val="0.03929273894935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0177777746670561"/>
                  <c:y val="0.01223241590214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'146#'!$C$4:$Z$4</c:f>
              <c:strCache>
                <c:ptCount val="24"/>
                <c:pt idx="0">
                  <c:v>2010.05.06</c:v>
                </c:pt>
                <c:pt idx="1">
                  <c:v>2011.2.18</c:v>
                </c:pt>
                <c:pt idx="2">
                  <c:v>2011.9.26</c:v>
                </c:pt>
                <c:pt idx="3">
                  <c:v>2012.5.22</c:v>
                </c:pt>
                <c:pt idx="4">
                  <c:v>2012.12.18</c:v>
                </c:pt>
                <c:pt idx="5">
                  <c:v>2013.7.2</c:v>
                </c:pt>
                <c:pt idx="6">
                  <c:v>2014.04.08</c:v>
                </c:pt>
                <c:pt idx="7">
                  <c:v>2014.10.13</c:v>
                </c:pt>
                <c:pt idx="8">
                  <c:v>2015.4.27</c:v>
                </c:pt>
                <c:pt idx="9">
                  <c:v>2015.10.9</c:v>
                </c:pt>
                <c:pt idx="10">
                  <c:v>2016.4.8</c:v>
                </c:pt>
                <c:pt idx="11">
                  <c:v>2016.10.8</c:v>
                </c:pt>
                <c:pt idx="12">
                  <c:v>2017.4.25</c:v>
                </c:pt>
                <c:pt idx="13">
                  <c:v>2017.10.16</c:v>
                </c:pt>
                <c:pt idx="14">
                  <c:v>2018.4.10</c:v>
                </c:pt>
                <c:pt idx="15">
                  <c:v>2018.10.12</c:v>
                </c:pt>
                <c:pt idx="16" c:formatCode="yyyy/m/d">
                  <c:v>2019.4.8</c:v>
                </c:pt>
                <c:pt idx="17" c:formatCode="yyyy/m/d">
                  <c:v>2019.10.10</c:v>
                </c:pt>
                <c:pt idx="18" c:formatCode="yyyy/m/d">
                  <c:v>2020.4.3</c:v>
                </c:pt>
                <c:pt idx="19" c:formatCode="yyyy/m/d">
                  <c:v>2020.10.13</c:v>
                </c:pt>
                <c:pt idx="20" c:formatCode="yyyy/m/d">
                  <c:v>2021.4.21</c:v>
                </c:pt>
                <c:pt idx="21" c:formatCode="yyyy/m/d">
                  <c:v>2021.10.14</c:v>
                </c:pt>
                <c:pt idx="22" c:formatCode="yyyy/m/d">
                  <c:v>2022.4.19</c:v>
                </c:pt>
                <c:pt idx="23" c:formatCode="yyyy/m/d">
                  <c:v>2022.10.8</c:v>
                </c:pt>
              </c:strCache>
            </c:strRef>
          </c:cat>
          <c:val>
            <c:numRef>
              <c:f>'146#'!$C$15:$Z$15</c:f>
              <c:numCache>
                <c:formatCode>0.000_ </c:formatCode>
                <c:ptCount val="24"/>
                <c:pt idx="0">
                  <c:v>-0.0033</c:v>
                </c:pt>
                <c:pt idx="1">
                  <c:v>0.03</c:v>
                </c:pt>
                <c:pt idx="2">
                  <c:v>-0.0124</c:v>
                </c:pt>
                <c:pt idx="3">
                  <c:v>-0.036</c:v>
                </c:pt>
                <c:pt idx="4">
                  <c:v>0.006</c:v>
                </c:pt>
                <c:pt idx="5">
                  <c:v>-0.044</c:v>
                </c:pt>
                <c:pt idx="6">
                  <c:v>-0.018</c:v>
                </c:pt>
                <c:pt idx="7">
                  <c:v>-0.044</c:v>
                </c:pt>
                <c:pt idx="8">
                  <c:v>-0.0305</c:v>
                </c:pt>
                <c:pt idx="9">
                  <c:v>-0.018</c:v>
                </c:pt>
                <c:pt idx="10">
                  <c:v>-0.018</c:v>
                </c:pt>
                <c:pt idx="11">
                  <c:v>-0.0027</c:v>
                </c:pt>
                <c:pt idx="12">
                  <c:v>0.0014</c:v>
                </c:pt>
                <c:pt idx="13">
                  <c:v>-0.0055</c:v>
                </c:pt>
                <c:pt idx="14">
                  <c:v>0.0194</c:v>
                </c:pt>
                <c:pt idx="15">
                  <c:v>0.0069</c:v>
                </c:pt>
                <c:pt idx="16">
                  <c:v>-0.0055</c:v>
                </c:pt>
                <c:pt idx="17">
                  <c:v>-0.0194</c:v>
                </c:pt>
                <c:pt idx="18">
                  <c:v>-0.0069</c:v>
                </c:pt>
                <c:pt idx="19">
                  <c:v>-0.0097</c:v>
                </c:pt>
                <c:pt idx="20">
                  <c:v>-0.0041</c:v>
                </c:pt>
                <c:pt idx="21">
                  <c:v>-0.0277</c:v>
                </c:pt>
                <c:pt idx="22">
                  <c:v>-0.0083</c:v>
                </c:pt>
                <c:pt idx="23">
                  <c:v>-0.0083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44096"/>
        <c:axId val="122254464"/>
      </c:lineChart>
      <c:catAx>
        <c:axId val="1222440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日期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929033447907437"/>
              <c:y val="0.81529525038448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22254464"/>
        <c:crossesAt val="-0.2"/>
        <c:auto val="1"/>
        <c:lblAlgn val="ctr"/>
        <c:lblOffset val="100"/>
        <c:noMultiLvlLbl val="0"/>
      </c:catAx>
      <c:valAx>
        <c:axId val="122254464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误差（</a:t>
                </a:r>
                <a:r>
                  <a:rPr lang="en-US" altLang="zh-CN"/>
                  <a:t>%）</a:t>
                </a:r>
                <a:endParaRPr lang="zh-CN" altLang="en-US"/>
              </a:p>
            </c:rich>
          </c:tx>
          <c:layout/>
          <c:overlay val="0"/>
        </c:title>
        <c:numFmt formatCode="0.0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22244096"/>
        <c:crosses val="autoZero"/>
        <c:crossBetween val="midCat"/>
        <c:majorUnit val="0.03"/>
        <c:minorUnit val="0.00400000000000001"/>
      </c:valAx>
      <c:spPr>
        <a:noFill/>
      </c:spPr>
    </c:plotArea>
    <c:plotVisOnly val="0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png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23</xdr:row>
      <xdr:rowOff>161925</xdr:rowOff>
    </xdr:from>
    <xdr:to>
      <xdr:col>13</xdr:col>
      <xdr:colOff>400050</xdr:colOff>
      <xdr:row>43</xdr:row>
      <xdr:rowOff>95250</xdr:rowOff>
    </xdr:to>
    <xdr:grpSp>
      <xdr:nvGrpSpPr>
        <xdr:cNvPr id="2" name="组合 1"/>
        <xdr:cNvGrpSpPr/>
      </xdr:nvGrpSpPr>
      <xdr:grpSpPr>
        <a:xfrm>
          <a:off x="161925" y="3009900"/>
          <a:ext cx="7315200" cy="3933825"/>
          <a:chOff x="172356" y="3990975"/>
          <a:chExt cx="4614217" cy="3286125"/>
        </a:xfrm>
      </xdr:grpSpPr>
      <xdr:graphicFrame>
        <xdr:nvGraphicFramePr>
          <xdr:cNvPr id="3" name="图表 2"/>
          <xdr:cNvGraphicFramePr/>
        </xdr:nvGraphicFramePr>
        <xdr:xfrm>
          <a:off x="172356" y="3990975"/>
          <a:ext cx="4614217" cy="32861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>
        <xdr:nvSpPr>
          <xdr:cNvPr id="4" name="TextBox 3"/>
          <xdr:cNvSpPr txBox="1"/>
        </xdr:nvSpPr>
        <xdr:spPr>
          <a:xfrm>
            <a:off x="4101650" y="4223821"/>
            <a:ext cx="479180" cy="248366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UCL=0.034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5" name="TextBox 4"/>
          <xdr:cNvSpPr txBox="1"/>
        </xdr:nvSpPr>
        <xdr:spPr>
          <a:xfrm>
            <a:off x="4101650" y="5264697"/>
            <a:ext cx="477986" cy="248366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CL=0.010</a:t>
            </a:r>
            <a:endParaRPr lang="zh-CN" altLang="en-US" sz="1000" b="1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14</xdr:col>
      <xdr:colOff>38100</xdr:colOff>
      <xdr:row>22</xdr:row>
      <xdr:rowOff>152401</xdr:rowOff>
    </xdr:from>
    <xdr:to>
      <xdr:col>29</xdr:col>
      <xdr:colOff>95250</xdr:colOff>
      <xdr:row>44</xdr:row>
      <xdr:rowOff>1</xdr:rowOff>
    </xdr:to>
    <xdr:grpSp>
      <xdr:nvGrpSpPr>
        <xdr:cNvPr id="6" name="组合 5"/>
        <xdr:cNvGrpSpPr/>
      </xdr:nvGrpSpPr>
      <xdr:grpSpPr>
        <a:xfrm>
          <a:off x="7620000" y="2800350"/>
          <a:ext cx="8010525" cy="4248150"/>
          <a:chOff x="5011782" y="3314700"/>
          <a:chExt cx="3685119" cy="3276600"/>
        </a:xfrm>
      </xdr:grpSpPr>
      <xdr:graphicFrame>
        <xdr:nvGraphicFramePr>
          <xdr:cNvPr id="7" name="图表 6"/>
          <xdr:cNvGraphicFramePr/>
        </xdr:nvGraphicFramePr>
        <xdr:xfrm>
          <a:off x="5011782" y="3314700"/>
          <a:ext cx="3685119" cy="3276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>
        <xdr:nvSpPr>
          <xdr:cNvPr id="8" name="TextBox 7"/>
          <xdr:cNvSpPr txBox="1"/>
        </xdr:nvSpPr>
        <xdr:spPr>
          <a:xfrm>
            <a:off x="8034904" y="3935961"/>
            <a:ext cx="468665" cy="248366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UCL=0.060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9" name="TextBox 8"/>
          <xdr:cNvSpPr txBox="1"/>
        </xdr:nvSpPr>
        <xdr:spPr>
          <a:xfrm>
            <a:off x="8042627" y="5161388"/>
            <a:ext cx="448598" cy="248366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CL=0.018</a:t>
            </a:r>
            <a:endParaRPr lang="zh-CN" altLang="en-US" sz="1000" b="1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0</xdr:col>
      <xdr:colOff>0</xdr:colOff>
      <xdr:row>51</xdr:row>
      <xdr:rowOff>114300</xdr:rowOff>
    </xdr:from>
    <xdr:to>
      <xdr:col>13</xdr:col>
      <xdr:colOff>438149</xdr:colOff>
      <xdr:row>77</xdr:row>
      <xdr:rowOff>104775</xdr:rowOff>
    </xdr:to>
    <xdr:grpSp>
      <xdr:nvGrpSpPr>
        <xdr:cNvPr id="10" name="组合 9"/>
        <xdr:cNvGrpSpPr/>
      </xdr:nvGrpSpPr>
      <xdr:grpSpPr>
        <a:xfrm>
          <a:off x="0" y="8562975"/>
          <a:ext cx="7514590" cy="5191125"/>
          <a:chOff x="19050" y="8505824"/>
          <a:chExt cx="4472283" cy="4295776"/>
        </a:xfrm>
      </xdr:grpSpPr>
      <xdr:graphicFrame>
        <xdr:nvGraphicFramePr>
          <xdr:cNvPr id="11" name="图表 10"/>
          <xdr:cNvGraphicFramePr/>
        </xdr:nvGraphicFramePr>
        <xdr:xfrm>
          <a:off x="19050" y="8505824"/>
          <a:ext cx="4472283" cy="42957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>
        <xdr:nvSpPr>
          <xdr:cNvPr id="12" name="TextBox 11"/>
          <xdr:cNvSpPr txBox="1"/>
        </xdr:nvSpPr>
        <xdr:spPr>
          <a:xfrm>
            <a:off x="3505074" y="9242967"/>
            <a:ext cx="470445" cy="246530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UCL=0.023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13" name="TextBox 12"/>
          <xdr:cNvSpPr txBox="1"/>
        </xdr:nvSpPr>
        <xdr:spPr>
          <a:xfrm>
            <a:off x="3575246" y="11287143"/>
            <a:ext cx="502302" cy="257175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LCL=-0.032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14" name="TextBox 13"/>
          <xdr:cNvSpPr txBox="1"/>
        </xdr:nvSpPr>
        <xdr:spPr>
          <a:xfrm>
            <a:off x="3584659" y="10868972"/>
            <a:ext cx="470216" cy="257175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CL=-0.005</a:t>
            </a:r>
            <a:endParaRPr lang="zh-CN" altLang="en-US" sz="1000" b="1"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13</xdr:col>
      <xdr:colOff>428625</xdr:colOff>
      <xdr:row>54</xdr:row>
      <xdr:rowOff>0</xdr:rowOff>
    </xdr:from>
    <xdr:to>
      <xdr:col>29</xdr:col>
      <xdr:colOff>323850</xdr:colOff>
      <xdr:row>76</xdr:row>
      <xdr:rowOff>133350</xdr:rowOff>
    </xdr:to>
    <xdr:grpSp>
      <xdr:nvGrpSpPr>
        <xdr:cNvPr id="15" name="组合 14"/>
        <xdr:cNvGrpSpPr/>
      </xdr:nvGrpSpPr>
      <xdr:grpSpPr>
        <a:xfrm>
          <a:off x="7505700" y="9048750"/>
          <a:ext cx="8353425" cy="4533900"/>
          <a:chOff x="5042456" y="8114385"/>
          <a:chExt cx="3952459" cy="4332064"/>
        </a:xfrm>
      </xdr:grpSpPr>
      <xdr:graphicFrame>
        <xdr:nvGraphicFramePr>
          <xdr:cNvPr id="16" name="图表 15"/>
          <xdr:cNvGraphicFramePr/>
        </xdr:nvGraphicFramePr>
        <xdr:xfrm>
          <a:off x="5042456" y="8114385"/>
          <a:ext cx="3952459" cy="4332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>
        <xdr:nvSpPr>
          <xdr:cNvPr id="17" name="TextBox 16"/>
          <xdr:cNvSpPr txBox="1"/>
        </xdr:nvSpPr>
        <xdr:spPr>
          <a:xfrm>
            <a:off x="8248658" y="8583187"/>
            <a:ext cx="501271" cy="246530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UCL=0.038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18" name="TextBox 17"/>
          <xdr:cNvSpPr txBox="1"/>
        </xdr:nvSpPr>
        <xdr:spPr>
          <a:xfrm>
            <a:off x="8316920" y="10933451"/>
            <a:ext cx="520115" cy="257175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LCL=-0.060</a:t>
            </a:r>
            <a:endParaRPr lang="zh-CN" altLang="en-US" sz="1000" b="1">
              <a:latin typeface="+mj-ea"/>
              <a:ea typeface="+mj-ea"/>
            </a:endParaRPr>
          </a:p>
        </xdr:txBody>
      </xdr:sp>
      <xdr:sp>
        <xdr:nvSpPr>
          <xdr:cNvPr id="19" name="TextBox 18"/>
          <xdr:cNvSpPr txBox="1"/>
        </xdr:nvSpPr>
        <xdr:spPr>
          <a:xfrm>
            <a:off x="8312753" y="10173536"/>
            <a:ext cx="491616" cy="257175"/>
          </a:xfrm>
          <a:prstGeom prst="rect">
            <a:avLst/>
          </a:prstGeom>
          <a:noFill/>
          <a:ln w="15875" cmpd="sng"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000" b="1">
                <a:latin typeface="+mj-ea"/>
                <a:ea typeface="+mj-ea"/>
              </a:rPr>
              <a:t>CL=-0.011</a:t>
            </a:r>
            <a:endParaRPr lang="zh-CN" altLang="en-US" sz="1000" b="1">
              <a:latin typeface="+mj-ea"/>
              <a:ea typeface="+mj-ea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190500</xdr:rowOff>
        </xdr:from>
        <xdr:to>
          <xdr:col>2</xdr:col>
          <xdr:colOff>238125</xdr:colOff>
          <xdr:row>24</xdr:row>
          <xdr:rowOff>85725</xdr:rowOff>
        </xdr:to>
        <xdr:sp>
          <xdr:nvSpPr>
            <xdr:cNvPr id="274433" name="Object 1" hidden="1">
              <a:extLst>
                <a:ext uri="{63B3BB69-23CF-44E3-9099-C40C66FF867C}">
                  <a14:compatExt spid="_x0000_s274433"/>
                </a:ext>
              </a:extLst>
            </xdr:cNvPr>
            <xdr:cNvSpPr/>
          </xdr:nvSpPr>
          <xdr:spPr>
            <a:xfrm>
              <a:off x="38100" y="2238375"/>
              <a:ext cx="1724025" cy="895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47</xdr:row>
          <xdr:rowOff>104775</xdr:rowOff>
        </xdr:from>
        <xdr:to>
          <xdr:col>3</xdr:col>
          <xdr:colOff>66675</xdr:colOff>
          <xdr:row>51</xdr:row>
          <xdr:rowOff>171450</xdr:rowOff>
        </xdr:to>
        <xdr:sp>
          <xdr:nvSpPr>
            <xdr:cNvPr id="274434" name="Object 2" hidden="1">
              <a:extLst>
                <a:ext uri="{63B3BB69-23CF-44E3-9099-C40C66FF867C}">
                  <a14:compatExt spid="_x0000_s274434"/>
                </a:ext>
              </a:extLst>
            </xdr:cNvPr>
            <xdr:cNvSpPr/>
          </xdr:nvSpPr>
          <xdr:spPr>
            <a:xfrm>
              <a:off x="142875" y="7753350"/>
              <a:ext cx="1952625" cy="8667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1</xdr:colOff>
      <xdr:row>79</xdr:row>
      <xdr:rowOff>152400</xdr:rowOff>
    </xdr:from>
    <xdr:to>
      <xdr:col>5</xdr:col>
      <xdr:colOff>352425</xdr:colOff>
      <xdr:row>81</xdr:row>
      <xdr:rowOff>85725</xdr:rowOff>
    </xdr:to>
    <xdr:pic>
      <xdr:nvPicPr>
        <xdr:cNvPr id="22" name="图片 21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4201775"/>
          <a:ext cx="8572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3"/>
  <sheetViews>
    <sheetView zoomScale="64" zoomScaleNormal="64" topLeftCell="A65" workbookViewId="0">
      <selection activeCell="H34" sqref="H34"/>
    </sheetView>
  </sheetViews>
  <sheetFormatPr defaultColWidth="9" defaultRowHeight="15.75"/>
  <sheetData>
    <row r="2" ht="14.25" customHeight="1" spans="1: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4.25" customHeight="1" spans="1: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10" ht="14.25" customHeight="1" spans="1:15">
      <c r="A10" s="30" t="s">
        <v>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ht="14.25" customHeight="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ht="14.25" customHeight="1" spans="1: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ht="14.25" customHeight="1" spans="1: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ht="14.25" customHeight="1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ht="14.25" customHeight="1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ht="14.25" customHeight="1" spans="1: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ht="14.25" customHeight="1" spans="1: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ht="14.25" customHeight="1" spans="1: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ht="14.25" customHeight="1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ht="14.25" customHeight="1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ht="14.25" customHeight="1" spans="1: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ht="14.25" customHeight="1" spans="1: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ht="14.25" customHeight="1" spans="1: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</sheetData>
  <mergeCells count="1">
    <mergeCell ref="A10:O23"/>
  </mergeCells>
  <pageMargins left="0.15748031496063" right="0.15748031496063" top="0.393700787401575" bottom="0.19685039370078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showGridLines="0" tabSelected="1" zoomScale="80" zoomScaleNormal="80" topLeftCell="K69" workbookViewId="0">
      <selection activeCell="T81" sqref="T81:U81"/>
    </sheetView>
  </sheetViews>
  <sheetFormatPr defaultColWidth="9" defaultRowHeight="15.75"/>
  <cols>
    <col min="2" max="2" width="11" customWidth="1"/>
    <col min="3" max="8" width="6.625" style="3" customWidth="1"/>
    <col min="9" max="10" width="6.625" style="4" customWidth="1"/>
    <col min="11" max="22" width="6.625" style="3" customWidth="1"/>
    <col min="23" max="26" width="7.875" style="3" customWidth="1"/>
    <col min="27" max="29" width="6.625" style="3" customWidth="1"/>
  </cols>
  <sheetData>
    <row r="1" s="1" customFormat="1" ht="30" customHeight="1" spans="1:40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23"/>
      <c r="AI1" s="23"/>
      <c r="AJ1" s="23"/>
      <c r="AK1" s="23"/>
      <c r="AL1" s="23"/>
      <c r="AM1" s="23"/>
      <c r="AN1" s="23"/>
    </row>
    <row r="2" s="1" customFormat="1" ht="21" customHeight="1" spans="1:40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1" customFormat="1" spans="1:32">
      <c r="A3" s="7" t="s">
        <v>3</v>
      </c>
      <c r="B3" s="8"/>
      <c r="C3" s="3"/>
      <c r="D3" s="3"/>
      <c r="E3" s="3"/>
      <c r="F3" s="3"/>
      <c r="G3" s="3"/>
      <c r="H3" s="3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/>
      <c r="AE3"/>
      <c r="AF3"/>
    </row>
    <row r="4" s="1" customFormat="1" customHeight="1" spans="1:29">
      <c r="A4" s="9" t="s">
        <v>4</v>
      </c>
      <c r="B4" s="10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22" t="s">
        <v>22</v>
      </c>
      <c r="T4" s="22" t="s">
        <v>23</v>
      </c>
      <c r="U4" s="22" t="s">
        <v>24</v>
      </c>
      <c r="V4" s="22" t="s">
        <v>25</v>
      </c>
      <c r="W4" s="22" t="s">
        <v>26</v>
      </c>
      <c r="X4" s="22" t="s">
        <v>27</v>
      </c>
      <c r="Y4" s="22" t="s">
        <v>28</v>
      </c>
      <c r="Z4" s="22" t="s">
        <v>29</v>
      </c>
      <c r="AA4" s="11" t="s">
        <v>30</v>
      </c>
      <c r="AB4" s="11" t="s">
        <v>31</v>
      </c>
      <c r="AC4" s="11" t="s">
        <v>32</v>
      </c>
    </row>
    <row r="5" s="1" customFormat="1" hidden="1" customHeight="1" spans="1:29">
      <c r="A5" s="12">
        <v>1</v>
      </c>
      <c r="B5" s="10" t="s">
        <v>33</v>
      </c>
      <c r="C5" s="13">
        <f t="shared" ref="C5:H5" si="0">$AA8</f>
        <v>-0.0046375</v>
      </c>
      <c r="D5" s="13">
        <f t="shared" si="0"/>
        <v>-0.0046375</v>
      </c>
      <c r="E5" s="13">
        <f t="shared" si="0"/>
        <v>-0.0046375</v>
      </c>
      <c r="F5" s="13">
        <f t="shared" si="0"/>
        <v>-0.0046375</v>
      </c>
      <c r="G5" s="13">
        <f t="shared" si="0"/>
        <v>-0.0046375</v>
      </c>
      <c r="H5" s="13">
        <f t="shared" si="0"/>
        <v>-0.0046375</v>
      </c>
      <c r="I5" s="13">
        <f t="shared" ref="I5" si="1">$AA8</f>
        <v>-0.0046375</v>
      </c>
      <c r="J5" s="13">
        <f t="shared" ref="J5:K5" si="2">$AA8</f>
        <v>-0.0046375</v>
      </c>
      <c r="K5" s="13">
        <f t="shared" si="2"/>
        <v>-0.0046375</v>
      </c>
      <c r="L5" s="13">
        <f t="shared" ref="L5:O5" si="3">$AA8</f>
        <v>-0.0046375</v>
      </c>
      <c r="M5" s="13">
        <f t="shared" si="3"/>
        <v>-0.0046375</v>
      </c>
      <c r="N5" s="13">
        <f t="shared" si="3"/>
        <v>-0.0046375</v>
      </c>
      <c r="O5" s="13">
        <f t="shared" si="3"/>
        <v>-0.0046375</v>
      </c>
      <c r="P5" s="13">
        <f t="shared" ref="P5:U5" si="4">$AA8</f>
        <v>-0.0046375</v>
      </c>
      <c r="Q5" s="13">
        <f t="shared" si="4"/>
        <v>-0.0046375</v>
      </c>
      <c r="R5" s="13">
        <f t="shared" si="4"/>
        <v>-0.0046375</v>
      </c>
      <c r="S5" s="13">
        <f t="shared" si="4"/>
        <v>-0.0046375</v>
      </c>
      <c r="T5" s="13">
        <f t="shared" si="4"/>
        <v>-0.0046375</v>
      </c>
      <c r="U5" s="13">
        <f t="shared" si="4"/>
        <v>-0.0046375</v>
      </c>
      <c r="V5" s="13">
        <f t="shared" ref="V5:Z5" si="5">$AA8</f>
        <v>-0.0046375</v>
      </c>
      <c r="W5" s="13">
        <f t="shared" si="5"/>
        <v>-0.0046375</v>
      </c>
      <c r="X5" s="13">
        <f t="shared" si="5"/>
        <v>-0.0046375</v>
      </c>
      <c r="Y5" s="13">
        <f t="shared" si="5"/>
        <v>-0.0046375</v>
      </c>
      <c r="Z5" s="13">
        <f t="shared" si="5"/>
        <v>-0.0046375</v>
      </c>
      <c r="AA5" s="11"/>
      <c r="AB5" s="11"/>
      <c r="AC5" s="11"/>
    </row>
    <row r="6" s="1" customFormat="1" hidden="1" customHeight="1" spans="1:29">
      <c r="A6" s="14"/>
      <c r="B6" s="10" t="s">
        <v>34</v>
      </c>
      <c r="C6" s="13">
        <f t="shared" ref="C6:H6" si="6">$AB8</f>
        <v>0.0229224130434783</v>
      </c>
      <c r="D6" s="13">
        <f t="shared" si="6"/>
        <v>0.0229224130434783</v>
      </c>
      <c r="E6" s="13">
        <f t="shared" si="6"/>
        <v>0.0229224130434783</v>
      </c>
      <c r="F6" s="13">
        <f t="shared" si="6"/>
        <v>0.0229224130434783</v>
      </c>
      <c r="G6" s="13">
        <f t="shared" si="6"/>
        <v>0.0229224130434783</v>
      </c>
      <c r="H6" s="13">
        <f t="shared" si="6"/>
        <v>0.0229224130434783</v>
      </c>
      <c r="I6" s="13">
        <f t="shared" ref="I6" si="7">$AB8</f>
        <v>0.0229224130434783</v>
      </c>
      <c r="J6" s="13">
        <f t="shared" ref="J6:K6" si="8">$AB8</f>
        <v>0.0229224130434783</v>
      </c>
      <c r="K6" s="13">
        <f t="shared" si="8"/>
        <v>0.0229224130434783</v>
      </c>
      <c r="L6" s="13">
        <f t="shared" ref="L6:O6" si="9">$AB8</f>
        <v>0.0229224130434783</v>
      </c>
      <c r="M6" s="13">
        <f t="shared" si="9"/>
        <v>0.0229224130434783</v>
      </c>
      <c r="N6" s="13">
        <f t="shared" si="9"/>
        <v>0.0229224130434783</v>
      </c>
      <c r="O6" s="13">
        <f t="shared" si="9"/>
        <v>0.0229224130434783</v>
      </c>
      <c r="P6" s="13">
        <f t="shared" ref="P6:U6" si="10">$AB8</f>
        <v>0.0229224130434783</v>
      </c>
      <c r="Q6" s="13">
        <f t="shared" si="10"/>
        <v>0.0229224130434783</v>
      </c>
      <c r="R6" s="13">
        <f t="shared" si="10"/>
        <v>0.0229224130434783</v>
      </c>
      <c r="S6" s="13">
        <f t="shared" si="10"/>
        <v>0.0229224130434783</v>
      </c>
      <c r="T6" s="13">
        <f t="shared" si="10"/>
        <v>0.0229224130434783</v>
      </c>
      <c r="U6" s="13">
        <f t="shared" si="10"/>
        <v>0.0229224130434783</v>
      </c>
      <c r="V6" s="13">
        <f t="shared" ref="V6:Z6" si="11">$AB8</f>
        <v>0.0229224130434783</v>
      </c>
      <c r="W6" s="13">
        <f t="shared" si="11"/>
        <v>0.0229224130434783</v>
      </c>
      <c r="X6" s="13">
        <f t="shared" si="11"/>
        <v>0.0229224130434783</v>
      </c>
      <c r="Y6" s="13">
        <f t="shared" si="11"/>
        <v>0.0229224130434783</v>
      </c>
      <c r="Z6" s="13">
        <f t="shared" si="11"/>
        <v>0.0229224130434783</v>
      </c>
      <c r="AA6" s="11"/>
      <c r="AB6" s="11"/>
      <c r="AC6" s="11"/>
    </row>
    <row r="7" s="1" customFormat="1" hidden="1" customHeight="1" spans="1:29">
      <c r="A7" s="14"/>
      <c r="B7" s="10" t="s">
        <v>35</v>
      </c>
      <c r="C7" s="13">
        <f t="shared" ref="C7:Z7" si="12">$AC8</f>
        <v>-0.0321974130434783</v>
      </c>
      <c r="D7" s="13">
        <f t="shared" si="12"/>
        <v>-0.0321974130434783</v>
      </c>
      <c r="E7" s="13">
        <f t="shared" si="12"/>
        <v>-0.0321974130434783</v>
      </c>
      <c r="F7" s="13">
        <f t="shared" si="12"/>
        <v>-0.0321974130434783</v>
      </c>
      <c r="G7" s="13">
        <f t="shared" si="12"/>
        <v>-0.0321974130434783</v>
      </c>
      <c r="H7" s="13">
        <f t="shared" si="12"/>
        <v>-0.0321974130434783</v>
      </c>
      <c r="I7" s="13">
        <f t="shared" si="12"/>
        <v>-0.0321974130434783</v>
      </c>
      <c r="J7" s="13">
        <f t="shared" si="12"/>
        <v>-0.0321974130434783</v>
      </c>
      <c r="K7" s="13">
        <f t="shared" si="12"/>
        <v>-0.0321974130434783</v>
      </c>
      <c r="L7" s="13">
        <f t="shared" si="12"/>
        <v>-0.0321974130434783</v>
      </c>
      <c r="M7" s="13">
        <f t="shared" si="12"/>
        <v>-0.0321974130434783</v>
      </c>
      <c r="N7" s="13">
        <f t="shared" si="12"/>
        <v>-0.0321974130434783</v>
      </c>
      <c r="O7" s="13">
        <f t="shared" si="12"/>
        <v>-0.0321974130434783</v>
      </c>
      <c r="P7" s="13">
        <f t="shared" si="12"/>
        <v>-0.0321974130434783</v>
      </c>
      <c r="Q7" s="13">
        <f t="shared" si="12"/>
        <v>-0.0321974130434783</v>
      </c>
      <c r="R7" s="13">
        <f t="shared" si="12"/>
        <v>-0.0321974130434783</v>
      </c>
      <c r="S7" s="13">
        <f t="shared" si="12"/>
        <v>-0.0321974130434783</v>
      </c>
      <c r="T7" s="13">
        <f t="shared" si="12"/>
        <v>-0.0321974130434783</v>
      </c>
      <c r="U7" s="13">
        <f t="shared" si="12"/>
        <v>-0.0321974130434783</v>
      </c>
      <c r="V7" s="13">
        <f t="shared" si="12"/>
        <v>-0.0321974130434783</v>
      </c>
      <c r="W7" s="13">
        <f t="shared" si="12"/>
        <v>-0.0321974130434783</v>
      </c>
      <c r="X7" s="13">
        <f t="shared" si="12"/>
        <v>-0.0321974130434783</v>
      </c>
      <c r="Y7" s="13">
        <f t="shared" si="12"/>
        <v>-0.0321974130434783</v>
      </c>
      <c r="Z7" s="13">
        <f t="shared" si="12"/>
        <v>-0.0321974130434783</v>
      </c>
      <c r="AA7" s="11"/>
      <c r="AB7" s="11"/>
      <c r="AC7" s="11"/>
    </row>
    <row r="8" s="1" customFormat="1" customHeight="1" spans="1:29">
      <c r="A8" s="14"/>
      <c r="B8" s="15" t="s">
        <v>36</v>
      </c>
      <c r="C8" s="13">
        <v>-0.0016</v>
      </c>
      <c r="D8" s="13">
        <v>0.0062</v>
      </c>
      <c r="E8" s="13">
        <v>-0.0074</v>
      </c>
      <c r="F8" s="13">
        <v>-0.022</v>
      </c>
      <c r="G8" s="13">
        <v>-0.006</v>
      </c>
      <c r="H8" s="13">
        <v>-0.0037</v>
      </c>
      <c r="I8" s="13">
        <v>-0.0014</v>
      </c>
      <c r="J8" s="13">
        <v>0.0009</v>
      </c>
      <c r="K8" s="13">
        <v>-0.0305</v>
      </c>
      <c r="L8" s="13">
        <v>-0.018</v>
      </c>
      <c r="M8" s="13">
        <v>-0.0222</v>
      </c>
      <c r="N8" s="13">
        <v>0.0041</v>
      </c>
      <c r="O8" s="13">
        <v>0.0014</v>
      </c>
      <c r="P8" s="13">
        <v>-0.0041</v>
      </c>
      <c r="Q8" s="13">
        <v>0.0138</v>
      </c>
      <c r="R8" s="13">
        <v>0.0069</v>
      </c>
      <c r="S8" s="13">
        <v>-0.0027</v>
      </c>
      <c r="T8" s="13">
        <v>-0.0111</v>
      </c>
      <c r="U8" s="13">
        <v>0</v>
      </c>
      <c r="V8" s="13">
        <v>0</v>
      </c>
      <c r="W8" s="13">
        <v>-0.0083</v>
      </c>
      <c r="X8" s="13">
        <v>-0.018</v>
      </c>
      <c r="Y8" s="13">
        <v>0.0055</v>
      </c>
      <c r="Z8" s="13">
        <v>0.0069</v>
      </c>
      <c r="AA8" s="13">
        <f>AVERAGE(C8:Z8)</f>
        <v>-0.0046375</v>
      </c>
      <c r="AB8" s="13">
        <f>AA8+2.66*AA11</f>
        <v>0.0229224130434783</v>
      </c>
      <c r="AC8" s="13">
        <f>AA8-2.66*AA11</f>
        <v>-0.0321974130434783</v>
      </c>
    </row>
    <row r="9" s="1" customFormat="1" hidden="1" customHeight="1" spans="1:29">
      <c r="A9" s="14"/>
      <c r="B9" s="15" t="s">
        <v>37</v>
      </c>
      <c r="C9" s="13">
        <f t="shared" ref="C9:H9" si="13">$AA11</f>
        <v>0.0103608695652174</v>
      </c>
      <c r="D9" s="13">
        <f t="shared" si="13"/>
        <v>0.0103608695652174</v>
      </c>
      <c r="E9" s="13">
        <f t="shared" si="13"/>
        <v>0.0103608695652174</v>
      </c>
      <c r="F9" s="13">
        <f t="shared" si="13"/>
        <v>0.0103608695652174</v>
      </c>
      <c r="G9" s="13">
        <f t="shared" si="13"/>
        <v>0.0103608695652174</v>
      </c>
      <c r="H9" s="13">
        <f t="shared" si="13"/>
        <v>0.0103608695652174</v>
      </c>
      <c r="I9" s="13">
        <f t="shared" ref="I9" si="14">$AA11</f>
        <v>0.0103608695652174</v>
      </c>
      <c r="J9" s="13">
        <f t="shared" ref="J9:K9" si="15">$AA11</f>
        <v>0.0103608695652174</v>
      </c>
      <c r="K9" s="13">
        <f t="shared" si="15"/>
        <v>0.0103608695652174</v>
      </c>
      <c r="L9" s="13">
        <f t="shared" ref="L9:O9" si="16">$AA11</f>
        <v>0.0103608695652174</v>
      </c>
      <c r="M9" s="13">
        <f t="shared" si="16"/>
        <v>0.0103608695652174</v>
      </c>
      <c r="N9" s="13">
        <f t="shared" si="16"/>
        <v>0.0103608695652174</v>
      </c>
      <c r="O9" s="13">
        <f t="shared" si="16"/>
        <v>0.0103608695652174</v>
      </c>
      <c r="P9" s="13">
        <f t="shared" ref="P9:U9" si="17">$AA11</f>
        <v>0.0103608695652174</v>
      </c>
      <c r="Q9" s="13">
        <f t="shared" si="17"/>
        <v>0.0103608695652174</v>
      </c>
      <c r="R9" s="13">
        <f t="shared" si="17"/>
        <v>0.0103608695652174</v>
      </c>
      <c r="S9" s="13">
        <f t="shared" si="17"/>
        <v>0.0103608695652174</v>
      </c>
      <c r="T9" s="13">
        <f t="shared" si="17"/>
        <v>0.0103608695652174</v>
      </c>
      <c r="U9" s="13">
        <f t="shared" si="17"/>
        <v>0.0103608695652174</v>
      </c>
      <c r="V9" s="13">
        <f t="shared" ref="V9:Z9" si="18">$AA11</f>
        <v>0.0103608695652174</v>
      </c>
      <c r="W9" s="13">
        <f t="shared" si="18"/>
        <v>0.0103608695652174</v>
      </c>
      <c r="X9" s="13">
        <f t="shared" si="18"/>
        <v>0.0103608695652174</v>
      </c>
      <c r="Y9" s="13">
        <f t="shared" si="18"/>
        <v>0.0103608695652174</v>
      </c>
      <c r="Z9" s="13">
        <f t="shared" si="18"/>
        <v>0.0103608695652174</v>
      </c>
      <c r="AA9" s="13"/>
      <c r="AB9" s="13"/>
      <c r="AC9" s="13"/>
    </row>
    <row r="10" s="1" customFormat="1" hidden="1" customHeight="1" spans="1:29">
      <c r="A10" s="14"/>
      <c r="B10" s="15" t="s">
        <v>38</v>
      </c>
      <c r="C10" s="13">
        <f t="shared" ref="C10:Z10" si="19">$AB11</f>
        <v>0.0338489608695652</v>
      </c>
      <c r="D10" s="13">
        <f t="shared" si="19"/>
        <v>0.0338489608695652</v>
      </c>
      <c r="E10" s="13">
        <f t="shared" si="19"/>
        <v>0.0338489608695652</v>
      </c>
      <c r="F10" s="13">
        <f t="shared" si="19"/>
        <v>0.0338489608695652</v>
      </c>
      <c r="G10" s="13">
        <f t="shared" si="19"/>
        <v>0.0338489608695652</v>
      </c>
      <c r="H10" s="13">
        <f t="shared" si="19"/>
        <v>0.0338489608695652</v>
      </c>
      <c r="I10" s="13">
        <f t="shared" si="19"/>
        <v>0.0338489608695652</v>
      </c>
      <c r="J10" s="13">
        <f t="shared" si="19"/>
        <v>0.0338489608695652</v>
      </c>
      <c r="K10" s="13">
        <f t="shared" si="19"/>
        <v>0.0338489608695652</v>
      </c>
      <c r="L10" s="13">
        <f t="shared" si="19"/>
        <v>0.0338489608695652</v>
      </c>
      <c r="M10" s="13">
        <f t="shared" si="19"/>
        <v>0.0338489608695652</v>
      </c>
      <c r="N10" s="13">
        <f t="shared" si="19"/>
        <v>0.0338489608695652</v>
      </c>
      <c r="O10" s="13">
        <f t="shared" si="19"/>
        <v>0.0338489608695652</v>
      </c>
      <c r="P10" s="13">
        <f t="shared" si="19"/>
        <v>0.0338489608695652</v>
      </c>
      <c r="Q10" s="13">
        <f t="shared" si="19"/>
        <v>0.0338489608695652</v>
      </c>
      <c r="R10" s="13">
        <f t="shared" si="19"/>
        <v>0.0338489608695652</v>
      </c>
      <c r="S10" s="13">
        <f t="shared" si="19"/>
        <v>0.0338489608695652</v>
      </c>
      <c r="T10" s="13">
        <f t="shared" si="19"/>
        <v>0.0338489608695652</v>
      </c>
      <c r="U10" s="13">
        <f t="shared" si="19"/>
        <v>0.0338489608695652</v>
      </c>
      <c r="V10" s="13">
        <f t="shared" si="19"/>
        <v>0.0338489608695652</v>
      </c>
      <c r="W10" s="13">
        <f t="shared" si="19"/>
        <v>0.0338489608695652</v>
      </c>
      <c r="X10" s="13">
        <f t="shared" si="19"/>
        <v>0.0338489608695652</v>
      </c>
      <c r="Y10" s="13">
        <f t="shared" si="19"/>
        <v>0.0338489608695652</v>
      </c>
      <c r="Z10" s="13">
        <f t="shared" si="19"/>
        <v>0.0338489608695652</v>
      </c>
      <c r="AA10" s="13"/>
      <c r="AB10" s="13"/>
      <c r="AC10" s="13"/>
    </row>
    <row r="11" s="1" customFormat="1" customHeight="1" spans="1:29">
      <c r="A11" s="16"/>
      <c r="B11" s="15" t="s">
        <v>39</v>
      </c>
      <c r="C11" s="13"/>
      <c r="D11" s="13">
        <f t="shared" ref="D11:G11" si="20">ABS(D8-C8)</f>
        <v>0.0078</v>
      </c>
      <c r="E11" s="13">
        <f t="shared" si="20"/>
        <v>0.0136</v>
      </c>
      <c r="F11" s="13">
        <f t="shared" si="20"/>
        <v>0.0146</v>
      </c>
      <c r="G11" s="13">
        <f t="shared" si="20"/>
        <v>0.016</v>
      </c>
      <c r="H11" s="13">
        <f t="shared" ref="H11" si="21">ABS(H8-G8)</f>
        <v>0.0023</v>
      </c>
      <c r="I11" s="13">
        <f t="shared" ref="I11" si="22">ABS(I8-H8)</f>
        <v>0.0023</v>
      </c>
      <c r="J11" s="13">
        <f t="shared" ref="J11" si="23">ABS(J8-I8)</f>
        <v>0.0023</v>
      </c>
      <c r="K11" s="13">
        <f t="shared" ref="K11" si="24">ABS(K8-J8)</f>
        <v>0.0314</v>
      </c>
      <c r="L11" s="13">
        <f t="shared" ref="L11" si="25">ABS(L8-K8)</f>
        <v>0.0125</v>
      </c>
      <c r="M11" s="13">
        <f t="shared" ref="M11" si="26">ABS(M8-L8)</f>
        <v>0.0042</v>
      </c>
      <c r="N11" s="13">
        <f t="shared" ref="N11" si="27">ABS(N8-M8)</f>
        <v>0.0263</v>
      </c>
      <c r="O11" s="13">
        <f t="shared" ref="O11" si="28">ABS(O8-N8)</f>
        <v>0.0027</v>
      </c>
      <c r="P11" s="13">
        <f t="shared" ref="P11" si="29">ABS(P8-O8)</f>
        <v>0.0055</v>
      </c>
      <c r="Q11" s="13">
        <f t="shared" ref="Q11" si="30">ABS(Q8-P8)</f>
        <v>0.0179</v>
      </c>
      <c r="R11" s="13">
        <f t="shared" ref="R11" si="31">ABS(R8-Q8)</f>
        <v>0.0069</v>
      </c>
      <c r="S11" s="13">
        <f t="shared" ref="S11" si="32">ABS(S8-R8)</f>
        <v>0.0096</v>
      </c>
      <c r="T11" s="13">
        <f t="shared" ref="T11" si="33">ABS(T8-S8)</f>
        <v>0.0084</v>
      </c>
      <c r="U11" s="13">
        <f t="shared" ref="U11" si="34">ABS(U8-T8)</f>
        <v>0.0111</v>
      </c>
      <c r="V11" s="13">
        <f t="shared" ref="V11:Z11" si="35">ABS(V8-U8)</f>
        <v>0</v>
      </c>
      <c r="W11" s="13">
        <f t="shared" si="35"/>
        <v>0.0083</v>
      </c>
      <c r="X11" s="13">
        <f t="shared" si="35"/>
        <v>0.0097</v>
      </c>
      <c r="Y11" s="13">
        <f t="shared" si="35"/>
        <v>0.0235</v>
      </c>
      <c r="Z11" s="13">
        <f t="shared" si="35"/>
        <v>0.0014</v>
      </c>
      <c r="AA11" s="13">
        <f>AVERAGE(C11:Z11)</f>
        <v>0.0103608695652174</v>
      </c>
      <c r="AB11" s="13">
        <f>3.267*AA11</f>
        <v>0.0338489608695652</v>
      </c>
      <c r="AC11" s="13">
        <v>0</v>
      </c>
    </row>
    <row r="12" s="1" customFormat="1" hidden="1" customHeight="1" spans="1:29">
      <c r="A12" s="14"/>
      <c r="B12" s="10" t="s">
        <v>33</v>
      </c>
      <c r="C12" s="13">
        <f t="shared" ref="C12:H12" si="36">$AA15</f>
        <v>-0.010775</v>
      </c>
      <c r="D12" s="13">
        <f t="shared" si="36"/>
        <v>-0.010775</v>
      </c>
      <c r="E12" s="13">
        <f t="shared" si="36"/>
        <v>-0.010775</v>
      </c>
      <c r="F12" s="13">
        <f t="shared" si="36"/>
        <v>-0.010775</v>
      </c>
      <c r="G12" s="13">
        <f t="shared" si="36"/>
        <v>-0.010775</v>
      </c>
      <c r="H12" s="13">
        <f t="shared" si="36"/>
        <v>-0.010775</v>
      </c>
      <c r="I12" s="13">
        <f t="shared" ref="I12" si="37">$AA15</f>
        <v>-0.010775</v>
      </c>
      <c r="J12" s="13">
        <f t="shared" ref="J12:K12" si="38">$AA15</f>
        <v>-0.010775</v>
      </c>
      <c r="K12" s="13">
        <f t="shared" si="38"/>
        <v>-0.010775</v>
      </c>
      <c r="L12" s="13">
        <f t="shared" ref="L12:O12" si="39">$AA15</f>
        <v>-0.010775</v>
      </c>
      <c r="M12" s="13">
        <f t="shared" si="39"/>
        <v>-0.010775</v>
      </c>
      <c r="N12" s="13">
        <f t="shared" si="39"/>
        <v>-0.010775</v>
      </c>
      <c r="O12" s="13">
        <f t="shared" si="39"/>
        <v>-0.010775</v>
      </c>
      <c r="P12" s="13">
        <f t="shared" ref="P12:U12" si="40">$AA15</f>
        <v>-0.010775</v>
      </c>
      <c r="Q12" s="13">
        <f t="shared" si="40"/>
        <v>-0.010775</v>
      </c>
      <c r="R12" s="13">
        <f t="shared" si="40"/>
        <v>-0.010775</v>
      </c>
      <c r="S12" s="13">
        <f t="shared" si="40"/>
        <v>-0.010775</v>
      </c>
      <c r="T12" s="13">
        <f t="shared" si="40"/>
        <v>-0.010775</v>
      </c>
      <c r="U12" s="13">
        <f t="shared" si="40"/>
        <v>-0.010775</v>
      </c>
      <c r="V12" s="13">
        <f t="shared" ref="V12:Z12" si="41">$AA15</f>
        <v>-0.010775</v>
      </c>
      <c r="W12" s="13">
        <f t="shared" si="41"/>
        <v>-0.010775</v>
      </c>
      <c r="X12" s="13">
        <f t="shared" si="41"/>
        <v>-0.010775</v>
      </c>
      <c r="Y12" s="13">
        <f t="shared" si="41"/>
        <v>-0.010775</v>
      </c>
      <c r="Z12" s="13">
        <f t="shared" si="41"/>
        <v>-0.010775</v>
      </c>
      <c r="AA12" s="13"/>
      <c r="AB12" s="13"/>
      <c r="AC12" s="13"/>
    </row>
    <row r="13" s="1" customFormat="1" hidden="1" customHeight="1" spans="1:29">
      <c r="A13" s="17" t="s">
        <v>40</v>
      </c>
      <c r="B13" s="10" t="s">
        <v>34</v>
      </c>
      <c r="C13" s="13">
        <f t="shared" ref="C13:H13" si="42">$AB15</f>
        <v>0.038169</v>
      </c>
      <c r="D13" s="13">
        <f t="shared" si="42"/>
        <v>0.038169</v>
      </c>
      <c r="E13" s="13">
        <f t="shared" si="42"/>
        <v>0.038169</v>
      </c>
      <c r="F13" s="13">
        <f t="shared" si="42"/>
        <v>0.038169</v>
      </c>
      <c r="G13" s="13">
        <f t="shared" si="42"/>
        <v>0.038169</v>
      </c>
      <c r="H13" s="13">
        <f t="shared" si="42"/>
        <v>0.038169</v>
      </c>
      <c r="I13" s="13">
        <f t="shared" ref="I13" si="43">$AB15</f>
        <v>0.038169</v>
      </c>
      <c r="J13" s="13">
        <f t="shared" ref="J13:K13" si="44">$AB15</f>
        <v>0.038169</v>
      </c>
      <c r="K13" s="13">
        <f t="shared" si="44"/>
        <v>0.038169</v>
      </c>
      <c r="L13" s="13">
        <f t="shared" ref="L13:O13" si="45">$AB15</f>
        <v>0.038169</v>
      </c>
      <c r="M13" s="13">
        <f t="shared" si="45"/>
        <v>0.038169</v>
      </c>
      <c r="N13" s="13">
        <f t="shared" si="45"/>
        <v>0.038169</v>
      </c>
      <c r="O13" s="13">
        <f t="shared" si="45"/>
        <v>0.038169</v>
      </c>
      <c r="P13" s="13">
        <f t="shared" ref="P13:U13" si="46">$AB15</f>
        <v>0.038169</v>
      </c>
      <c r="Q13" s="13">
        <f t="shared" si="46"/>
        <v>0.038169</v>
      </c>
      <c r="R13" s="13">
        <f t="shared" si="46"/>
        <v>0.038169</v>
      </c>
      <c r="S13" s="13">
        <f t="shared" si="46"/>
        <v>0.038169</v>
      </c>
      <c r="T13" s="13">
        <f t="shared" si="46"/>
        <v>0.038169</v>
      </c>
      <c r="U13" s="13">
        <f t="shared" si="46"/>
        <v>0.038169</v>
      </c>
      <c r="V13" s="13">
        <f t="shared" ref="V13:Z13" si="47">$AB15</f>
        <v>0.038169</v>
      </c>
      <c r="W13" s="13">
        <f t="shared" si="47"/>
        <v>0.038169</v>
      </c>
      <c r="X13" s="13">
        <f t="shared" si="47"/>
        <v>0.038169</v>
      </c>
      <c r="Y13" s="13">
        <f t="shared" si="47"/>
        <v>0.038169</v>
      </c>
      <c r="Z13" s="13">
        <f t="shared" si="47"/>
        <v>0.038169</v>
      </c>
      <c r="AA13" s="13"/>
      <c r="AB13" s="13"/>
      <c r="AC13" s="13"/>
    </row>
    <row r="14" s="1" customFormat="1" hidden="1" customHeight="1" spans="1:29">
      <c r="A14" s="17"/>
      <c r="B14" s="10" t="s">
        <v>35</v>
      </c>
      <c r="C14" s="13">
        <f t="shared" ref="C14:Z14" si="48">$AC15</f>
        <v>-0.059719</v>
      </c>
      <c r="D14" s="13">
        <f t="shared" si="48"/>
        <v>-0.059719</v>
      </c>
      <c r="E14" s="13">
        <f t="shared" si="48"/>
        <v>-0.059719</v>
      </c>
      <c r="F14" s="13">
        <f t="shared" si="48"/>
        <v>-0.059719</v>
      </c>
      <c r="G14" s="13">
        <f t="shared" si="48"/>
        <v>-0.059719</v>
      </c>
      <c r="H14" s="13">
        <f t="shared" si="48"/>
        <v>-0.059719</v>
      </c>
      <c r="I14" s="13">
        <f t="shared" si="48"/>
        <v>-0.059719</v>
      </c>
      <c r="J14" s="13">
        <f t="shared" si="48"/>
        <v>-0.059719</v>
      </c>
      <c r="K14" s="13">
        <f t="shared" si="48"/>
        <v>-0.059719</v>
      </c>
      <c r="L14" s="13">
        <f t="shared" si="48"/>
        <v>-0.059719</v>
      </c>
      <c r="M14" s="13">
        <f t="shared" si="48"/>
        <v>-0.059719</v>
      </c>
      <c r="N14" s="13">
        <f t="shared" si="48"/>
        <v>-0.059719</v>
      </c>
      <c r="O14" s="13">
        <f t="shared" si="48"/>
        <v>-0.059719</v>
      </c>
      <c r="P14" s="13">
        <f t="shared" si="48"/>
        <v>-0.059719</v>
      </c>
      <c r="Q14" s="13">
        <f t="shared" si="48"/>
        <v>-0.059719</v>
      </c>
      <c r="R14" s="13">
        <f t="shared" si="48"/>
        <v>-0.059719</v>
      </c>
      <c r="S14" s="13">
        <f t="shared" si="48"/>
        <v>-0.059719</v>
      </c>
      <c r="T14" s="13">
        <f t="shared" si="48"/>
        <v>-0.059719</v>
      </c>
      <c r="U14" s="13">
        <f t="shared" si="48"/>
        <v>-0.059719</v>
      </c>
      <c r="V14" s="13">
        <f t="shared" si="48"/>
        <v>-0.059719</v>
      </c>
      <c r="W14" s="13">
        <f t="shared" si="48"/>
        <v>-0.059719</v>
      </c>
      <c r="X14" s="13">
        <f t="shared" si="48"/>
        <v>-0.059719</v>
      </c>
      <c r="Y14" s="13">
        <f t="shared" si="48"/>
        <v>-0.059719</v>
      </c>
      <c r="Z14" s="13">
        <f t="shared" si="48"/>
        <v>-0.059719</v>
      </c>
      <c r="AA14" s="13"/>
      <c r="AB14" s="13"/>
      <c r="AC14" s="13"/>
    </row>
    <row r="15" s="1" customFormat="1" customHeight="1" spans="1:29">
      <c r="A15" s="17"/>
      <c r="B15" s="15" t="s">
        <v>36</v>
      </c>
      <c r="C15" s="13">
        <v>-0.0033</v>
      </c>
      <c r="D15" s="13">
        <v>0.03</v>
      </c>
      <c r="E15" s="13">
        <v>-0.0124</v>
      </c>
      <c r="F15" s="13">
        <v>-0.036</v>
      </c>
      <c r="G15" s="13">
        <v>0.006</v>
      </c>
      <c r="H15" s="13">
        <v>-0.044</v>
      </c>
      <c r="I15" s="13">
        <v>-0.018</v>
      </c>
      <c r="J15" s="13">
        <v>-0.044</v>
      </c>
      <c r="K15" s="13">
        <v>-0.0305</v>
      </c>
      <c r="L15" s="13">
        <v>-0.018</v>
      </c>
      <c r="M15" s="13">
        <v>-0.018</v>
      </c>
      <c r="N15" s="13">
        <v>-0.0027</v>
      </c>
      <c r="O15" s="13">
        <v>0.0014</v>
      </c>
      <c r="P15" s="13">
        <v>-0.0055</v>
      </c>
      <c r="Q15" s="13">
        <v>0.0194</v>
      </c>
      <c r="R15" s="13">
        <v>0.0069</v>
      </c>
      <c r="S15" s="13">
        <v>-0.0055</v>
      </c>
      <c r="T15" s="13">
        <v>-0.0194</v>
      </c>
      <c r="U15" s="13">
        <v>-0.0069</v>
      </c>
      <c r="V15" s="13">
        <v>-0.0097</v>
      </c>
      <c r="W15" s="13">
        <v>-0.0041</v>
      </c>
      <c r="X15" s="13">
        <v>-0.0277</v>
      </c>
      <c r="Y15" s="13">
        <v>-0.0083</v>
      </c>
      <c r="Z15" s="13">
        <v>-0.0083</v>
      </c>
      <c r="AA15" s="13">
        <f>AVERAGE(C15:Z15)</f>
        <v>-0.010775</v>
      </c>
      <c r="AB15" s="13">
        <f>AA15+2.66*AA18</f>
        <v>0.038169</v>
      </c>
      <c r="AC15" s="13">
        <f>AA15-2.66*AA18</f>
        <v>-0.059719</v>
      </c>
    </row>
    <row r="16" s="1" customFormat="1" hidden="1" customHeight="1" spans="1:29">
      <c r="A16" s="17"/>
      <c r="B16" s="15" t="s">
        <v>37</v>
      </c>
      <c r="C16" s="13">
        <f t="shared" ref="C16:H16" si="49">$AA18</f>
        <v>0.0184</v>
      </c>
      <c r="D16" s="13">
        <f t="shared" si="49"/>
        <v>0.0184</v>
      </c>
      <c r="E16" s="13">
        <f t="shared" si="49"/>
        <v>0.0184</v>
      </c>
      <c r="F16" s="13">
        <f t="shared" si="49"/>
        <v>0.0184</v>
      </c>
      <c r="G16" s="13">
        <f t="shared" si="49"/>
        <v>0.0184</v>
      </c>
      <c r="H16" s="13">
        <f t="shared" si="49"/>
        <v>0.0184</v>
      </c>
      <c r="I16" s="13">
        <f t="shared" ref="I16" si="50">$AA18</f>
        <v>0.0184</v>
      </c>
      <c r="J16" s="13">
        <f t="shared" ref="J16:K16" si="51">$AA18</f>
        <v>0.0184</v>
      </c>
      <c r="K16" s="13">
        <f t="shared" si="51"/>
        <v>0.0184</v>
      </c>
      <c r="L16" s="13">
        <f t="shared" ref="L16:O16" si="52">$AA18</f>
        <v>0.0184</v>
      </c>
      <c r="M16" s="13">
        <f t="shared" si="52"/>
        <v>0.0184</v>
      </c>
      <c r="N16" s="13">
        <f t="shared" si="52"/>
        <v>0.0184</v>
      </c>
      <c r="O16" s="13">
        <f t="shared" si="52"/>
        <v>0.0184</v>
      </c>
      <c r="P16" s="13">
        <f t="shared" ref="P16:U16" si="53">$AA18</f>
        <v>0.0184</v>
      </c>
      <c r="Q16" s="13">
        <f t="shared" si="53"/>
        <v>0.0184</v>
      </c>
      <c r="R16" s="13">
        <f t="shared" si="53"/>
        <v>0.0184</v>
      </c>
      <c r="S16" s="13">
        <f t="shared" si="53"/>
        <v>0.0184</v>
      </c>
      <c r="T16" s="13">
        <f t="shared" si="53"/>
        <v>0.0184</v>
      </c>
      <c r="U16" s="13">
        <f t="shared" si="53"/>
        <v>0.0184</v>
      </c>
      <c r="V16" s="13">
        <f t="shared" ref="V16:Z16" si="54">$AA18</f>
        <v>0.0184</v>
      </c>
      <c r="W16" s="13">
        <f t="shared" si="54"/>
        <v>0.0184</v>
      </c>
      <c r="X16" s="13">
        <f t="shared" si="54"/>
        <v>0.0184</v>
      </c>
      <c r="Y16" s="13">
        <f t="shared" si="54"/>
        <v>0.0184</v>
      </c>
      <c r="Z16" s="13">
        <f t="shared" si="54"/>
        <v>0.0184</v>
      </c>
      <c r="AA16" s="13"/>
      <c r="AB16" s="13"/>
      <c r="AC16" s="13"/>
    </row>
    <row r="17" s="1" customFormat="1" hidden="1" customHeight="1" spans="1:29">
      <c r="A17" s="17"/>
      <c r="B17" s="15" t="s">
        <v>38</v>
      </c>
      <c r="C17" s="13">
        <f t="shared" ref="C17:Z17" si="55">$AB18</f>
        <v>0.0601128</v>
      </c>
      <c r="D17" s="13">
        <f t="shared" si="55"/>
        <v>0.0601128</v>
      </c>
      <c r="E17" s="13">
        <f t="shared" si="55"/>
        <v>0.0601128</v>
      </c>
      <c r="F17" s="13">
        <f t="shared" si="55"/>
        <v>0.0601128</v>
      </c>
      <c r="G17" s="13">
        <f t="shared" si="55"/>
        <v>0.0601128</v>
      </c>
      <c r="H17" s="13">
        <f t="shared" si="55"/>
        <v>0.0601128</v>
      </c>
      <c r="I17" s="13">
        <f t="shared" si="55"/>
        <v>0.0601128</v>
      </c>
      <c r="J17" s="13">
        <f t="shared" si="55"/>
        <v>0.0601128</v>
      </c>
      <c r="K17" s="13">
        <f t="shared" si="55"/>
        <v>0.0601128</v>
      </c>
      <c r="L17" s="13">
        <f t="shared" si="55"/>
        <v>0.0601128</v>
      </c>
      <c r="M17" s="13">
        <f t="shared" si="55"/>
        <v>0.0601128</v>
      </c>
      <c r="N17" s="13">
        <f t="shared" si="55"/>
        <v>0.0601128</v>
      </c>
      <c r="O17" s="13">
        <f t="shared" si="55"/>
        <v>0.0601128</v>
      </c>
      <c r="P17" s="13">
        <f t="shared" si="55"/>
        <v>0.0601128</v>
      </c>
      <c r="Q17" s="13">
        <f t="shared" si="55"/>
        <v>0.0601128</v>
      </c>
      <c r="R17" s="13">
        <f t="shared" si="55"/>
        <v>0.0601128</v>
      </c>
      <c r="S17" s="13">
        <f t="shared" si="55"/>
        <v>0.0601128</v>
      </c>
      <c r="T17" s="13">
        <f t="shared" si="55"/>
        <v>0.0601128</v>
      </c>
      <c r="U17" s="13">
        <f t="shared" si="55"/>
        <v>0.0601128</v>
      </c>
      <c r="V17" s="13">
        <f t="shared" si="55"/>
        <v>0.0601128</v>
      </c>
      <c r="W17" s="13">
        <f t="shared" si="55"/>
        <v>0.0601128</v>
      </c>
      <c r="X17" s="13">
        <f t="shared" si="55"/>
        <v>0.0601128</v>
      </c>
      <c r="Y17" s="13">
        <f t="shared" si="55"/>
        <v>0.0601128</v>
      </c>
      <c r="Z17" s="13">
        <f t="shared" si="55"/>
        <v>0.0601128</v>
      </c>
      <c r="AA17" s="13"/>
      <c r="AB17" s="13"/>
      <c r="AC17" s="13"/>
    </row>
    <row r="18" s="1" customFormat="1" customHeight="1" spans="1:29">
      <c r="A18" s="18"/>
      <c r="B18" s="15" t="s">
        <v>39</v>
      </c>
      <c r="C18" s="13"/>
      <c r="D18" s="13">
        <f t="shared" ref="D18:G18" si="56">ABS(D15-C15)</f>
        <v>0.0333</v>
      </c>
      <c r="E18" s="13">
        <f t="shared" si="56"/>
        <v>0.0424</v>
      </c>
      <c r="F18" s="13">
        <f t="shared" si="56"/>
        <v>0.0236</v>
      </c>
      <c r="G18" s="13">
        <f t="shared" si="56"/>
        <v>0.042</v>
      </c>
      <c r="H18" s="13">
        <f t="shared" ref="H18" si="57">ABS(H15-G15)</f>
        <v>0.05</v>
      </c>
      <c r="I18" s="13">
        <f t="shared" ref="I18" si="58">ABS(I15-H15)</f>
        <v>0.026</v>
      </c>
      <c r="J18" s="13">
        <f t="shared" ref="J18" si="59">ABS(J15-I15)</f>
        <v>0.026</v>
      </c>
      <c r="K18" s="13">
        <f t="shared" ref="K18" si="60">ABS(K15-J15)</f>
        <v>0.0135</v>
      </c>
      <c r="L18" s="13">
        <f t="shared" ref="L18" si="61">ABS(L15-K15)</f>
        <v>0.0125</v>
      </c>
      <c r="M18" s="13">
        <f t="shared" ref="M18" si="62">ABS(M15-L15)</f>
        <v>0</v>
      </c>
      <c r="N18" s="13">
        <f t="shared" ref="N18" si="63">ABS(N15-M15)</f>
        <v>0.0153</v>
      </c>
      <c r="O18" s="13">
        <f t="shared" ref="O18" si="64">ABS(O15-N15)</f>
        <v>0.0041</v>
      </c>
      <c r="P18" s="13">
        <f t="shared" ref="P18" si="65">ABS(P15-O15)</f>
        <v>0.0069</v>
      </c>
      <c r="Q18" s="13">
        <f t="shared" ref="Q18" si="66">ABS(Q15-P15)</f>
        <v>0.0249</v>
      </c>
      <c r="R18" s="13">
        <f t="shared" ref="R18" si="67">ABS(R15-Q15)</f>
        <v>0.0125</v>
      </c>
      <c r="S18" s="13">
        <f t="shared" ref="S18" si="68">ABS(S15-R15)</f>
        <v>0.0124</v>
      </c>
      <c r="T18" s="13">
        <f t="shared" ref="T18" si="69">ABS(T15-S15)</f>
        <v>0.0139</v>
      </c>
      <c r="U18" s="13">
        <f t="shared" ref="U18" si="70">ABS(U15-T15)</f>
        <v>0.0125</v>
      </c>
      <c r="V18" s="13">
        <f t="shared" ref="V18:Z18" si="71">ABS(V15-U15)</f>
        <v>0.0028</v>
      </c>
      <c r="W18" s="13">
        <f t="shared" si="71"/>
        <v>0.0056</v>
      </c>
      <c r="X18" s="13">
        <f t="shared" si="71"/>
        <v>0.0236</v>
      </c>
      <c r="Y18" s="13">
        <f t="shared" si="71"/>
        <v>0.0194</v>
      </c>
      <c r="Z18" s="13">
        <f t="shared" si="71"/>
        <v>0</v>
      </c>
      <c r="AA18" s="13">
        <f>AVERAGE(C18:Z18)</f>
        <v>0.0184</v>
      </c>
      <c r="AB18" s="13">
        <f>3.267*AA18</f>
        <v>0.0601128</v>
      </c>
      <c r="AC18" s="13">
        <v>0</v>
      </c>
    </row>
    <row r="20" s="1" customFormat="1" customHeight="1" spans="1:29">
      <c r="A20" s="19" t="s">
        <v>41</v>
      </c>
      <c r="B20" s="19"/>
      <c r="C20" s="20"/>
      <c r="D20" s="20"/>
      <c r="E20" s="20"/>
      <c r="F20" s="20"/>
      <c r="G20" s="20"/>
      <c r="H20" s="20"/>
      <c r="I20" s="21"/>
      <c r="J20" s="21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="1" customFormat="1" customHeight="1" spans="3:29">
      <c r="C21" s="20"/>
      <c r="D21" s="20"/>
      <c r="E21" s="20"/>
      <c r="F21" s="20"/>
      <c r="G21" s="20"/>
      <c r="H21" s="20"/>
      <c r="I21" s="21"/>
      <c r="J21" s="21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="1" customFormat="1" customHeight="1" spans="3:29">
      <c r="C22" s="20"/>
      <c r="D22" s="20"/>
      <c r="E22" s="20"/>
      <c r="F22" s="20"/>
      <c r="G22" s="20"/>
      <c r="H22" s="20"/>
      <c r="I22" s="21"/>
      <c r="J22" s="21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="1" customFormat="1" customHeight="1" spans="3:29">
      <c r="C23" s="20"/>
      <c r="D23" s="20"/>
      <c r="E23" s="20"/>
      <c r="F23" s="20"/>
      <c r="G23" s="20"/>
      <c r="H23" s="20"/>
      <c r="I23" s="21"/>
      <c r="J23" s="21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="1" customFormat="1" spans="3:29">
      <c r="C24" s="20"/>
      <c r="D24" s="20"/>
      <c r="E24" s="20"/>
      <c r="F24" s="20"/>
      <c r="G24" s="20"/>
      <c r="H24" s="20"/>
      <c r="I24" s="21"/>
      <c r="J24" s="21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="1" customFormat="1" spans="3:29">
      <c r="C25" s="20"/>
      <c r="D25" s="20"/>
      <c r="E25" s="20"/>
      <c r="F25" s="20"/>
      <c r="G25" s="20"/>
      <c r="H25" s="20"/>
      <c r="I25" s="21"/>
      <c r="J25" s="21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="1" customFormat="1" spans="3:29">
      <c r="C26" s="20"/>
      <c r="D26" s="20"/>
      <c r="E26" s="20"/>
      <c r="F26" s="20"/>
      <c r="G26" s="20"/>
      <c r="H26" s="20"/>
      <c r="I26" s="21"/>
      <c r="J26" s="2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="1" customFormat="1" spans="3:29">
      <c r="C27" s="20"/>
      <c r="D27" s="20"/>
      <c r="E27" s="20"/>
      <c r="F27" s="20"/>
      <c r="G27" s="20"/>
      <c r="H27" s="20"/>
      <c r="I27" s="21"/>
      <c r="J27" s="21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="1" customFormat="1" spans="3:29">
      <c r="C28" s="20"/>
      <c r="D28" s="20"/>
      <c r="E28" s="20"/>
      <c r="F28" s="20"/>
      <c r="G28" s="20"/>
      <c r="H28" s="20"/>
      <c r="I28" s="21"/>
      <c r="J28" s="21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="1" customFormat="1" spans="3:29">
      <c r="C29" s="20"/>
      <c r="D29" s="20"/>
      <c r="E29" s="20"/>
      <c r="F29" s="20"/>
      <c r="G29" s="20"/>
      <c r="H29" s="20"/>
      <c r="I29" s="21"/>
      <c r="J29" s="21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="1" customFormat="1" spans="3:29">
      <c r="C30" s="20"/>
      <c r="D30" s="20"/>
      <c r="E30" s="20"/>
      <c r="F30" s="20"/>
      <c r="G30" s="20"/>
      <c r="H30" s="20"/>
      <c r="I30" s="21"/>
      <c r="J30" s="2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="1" customFormat="1" spans="3:29">
      <c r="C31" s="20"/>
      <c r="D31" s="20"/>
      <c r="E31" s="20"/>
      <c r="F31" s="20"/>
      <c r="G31" s="20"/>
      <c r="H31" s="20"/>
      <c r="I31" s="21"/>
      <c r="J31" s="2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="1" customFormat="1" spans="3:29">
      <c r="C32" s="20"/>
      <c r="D32" s="20"/>
      <c r="E32" s="20"/>
      <c r="F32" s="20"/>
      <c r="G32" s="20"/>
      <c r="H32" s="20"/>
      <c r="I32" s="21"/>
      <c r="J32" s="2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="1" customFormat="1" spans="3:29">
      <c r="C33" s="20"/>
      <c r="D33" s="20"/>
      <c r="E33" s="20"/>
      <c r="F33" s="20"/>
      <c r="G33" s="20"/>
      <c r="H33" s="20"/>
      <c r="I33" s="21"/>
      <c r="J33" s="2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="1" customFormat="1" spans="3:29">
      <c r="C34" s="20"/>
      <c r="D34" s="20"/>
      <c r="E34" s="20"/>
      <c r="F34" s="20"/>
      <c r="G34" s="20"/>
      <c r="H34" s="20"/>
      <c r="I34" s="21"/>
      <c r="J34" s="21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="1" customFormat="1" spans="3:29">
      <c r="C35" s="20"/>
      <c r="D35" s="20"/>
      <c r="E35" s="20"/>
      <c r="F35" s="20"/>
      <c r="G35" s="20"/>
      <c r="H35" s="20"/>
      <c r="I35" s="21"/>
      <c r="J35" s="21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="1" customFormat="1" spans="3:29">
      <c r="C36" s="20"/>
      <c r="D36" s="20"/>
      <c r="E36" s="20"/>
      <c r="F36" s="20"/>
      <c r="G36" s="20"/>
      <c r="H36" s="20"/>
      <c r="I36" s="21"/>
      <c r="J36" s="21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="1" customFormat="1" spans="3:29">
      <c r="C37" s="20"/>
      <c r="D37" s="20"/>
      <c r="E37" s="20"/>
      <c r="F37" s="20"/>
      <c r="G37" s="20"/>
      <c r="H37" s="20"/>
      <c r="I37" s="21"/>
      <c r="J37" s="21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="1" customFormat="1" spans="3:29">
      <c r="C38" s="20"/>
      <c r="D38" s="20"/>
      <c r="E38" s="20"/>
      <c r="F38" s="20"/>
      <c r="G38" s="20"/>
      <c r="H38" s="20"/>
      <c r="I38" s="21"/>
      <c r="J38" s="2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="1" customFormat="1" spans="3:29">
      <c r="C39" s="20"/>
      <c r="D39" s="20"/>
      <c r="E39" s="20"/>
      <c r="F39" s="20"/>
      <c r="G39" s="20"/>
      <c r="H39" s="20"/>
      <c r="I39" s="21"/>
      <c r="J39" s="2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="1" customFormat="1" spans="3:29">
      <c r="C40" s="20"/>
      <c r="D40" s="20"/>
      <c r="E40" s="20"/>
      <c r="F40" s="20"/>
      <c r="G40" s="20"/>
      <c r="H40" s="20"/>
      <c r="I40" s="21"/>
      <c r="J40" s="2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="1" customFormat="1" spans="3:29">
      <c r="C41" s="20"/>
      <c r="D41" s="20"/>
      <c r="E41" s="20"/>
      <c r="F41" s="20"/>
      <c r="G41" s="20"/>
      <c r="H41" s="20"/>
      <c r="I41" s="21"/>
      <c r="J41" s="21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="1" customFormat="1" spans="3:29">
      <c r="C42" s="20"/>
      <c r="D42" s="20"/>
      <c r="E42" s="20"/>
      <c r="F42" s="20"/>
      <c r="G42" s="20"/>
      <c r="H42" s="20"/>
      <c r="I42" s="21"/>
      <c r="J42" s="21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="1" customFormat="1" spans="3:29">
      <c r="C43" s="20"/>
      <c r="D43" s="20"/>
      <c r="E43" s="20"/>
      <c r="F43" s="20"/>
      <c r="G43" s="20"/>
      <c r="H43" s="20"/>
      <c r="I43" s="21"/>
      <c r="J43" s="2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="1" customFormat="1" spans="3:29">
      <c r="C44" s="20"/>
      <c r="D44" s="20"/>
      <c r="E44" s="20"/>
      <c r="F44" s="20"/>
      <c r="G44" s="20"/>
      <c r="H44" s="20"/>
      <c r="I44" s="21"/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="1" customFormat="1" spans="3:29">
      <c r="C45" s="20"/>
      <c r="D45" s="20"/>
      <c r="E45" s="20"/>
      <c r="F45" s="20"/>
      <c r="G45" s="20"/>
      <c r="H45" s="20"/>
      <c r="I45" s="21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="1" customFormat="1" spans="3:29">
      <c r="C46" s="20"/>
      <c r="D46" s="20"/>
      <c r="E46" s="20"/>
      <c r="F46" s="20"/>
      <c r="G46" s="20"/>
      <c r="H46" s="20"/>
      <c r="I46" s="21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="1" customFormat="1" spans="1:29">
      <c r="A47" s="1" t="s">
        <v>42</v>
      </c>
      <c r="C47" s="20"/>
      <c r="D47" s="20"/>
      <c r="E47" s="20"/>
      <c r="F47" s="20"/>
      <c r="G47" s="20"/>
      <c r="H47" s="20"/>
      <c r="I47" s="21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="1" customFormat="1" spans="3:29">
      <c r="C48" s="20"/>
      <c r="D48" s="20"/>
      <c r="E48" s="20"/>
      <c r="F48" s="20"/>
      <c r="G48" s="20"/>
      <c r="H48" s="20"/>
      <c r="I48" s="21"/>
      <c r="J48" s="21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="1" customFormat="1" spans="3:29">
      <c r="C49" s="20"/>
      <c r="D49" s="20"/>
      <c r="E49" s="20"/>
      <c r="F49" s="20"/>
      <c r="G49" s="20"/>
      <c r="H49" s="20"/>
      <c r="I49" s="21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="1" customFormat="1" spans="3:29">
      <c r="C50" s="20"/>
      <c r="D50" s="20"/>
      <c r="E50" s="20"/>
      <c r="F50" s="20"/>
      <c r="G50" s="20"/>
      <c r="H50" s="20"/>
      <c r="I50" s="21"/>
      <c r="J50" s="2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="1" customFormat="1" spans="3:29">
      <c r="C51" s="20"/>
      <c r="D51" s="20"/>
      <c r="E51" s="20"/>
      <c r="F51" s="20"/>
      <c r="G51" s="20"/>
      <c r="H51" s="20"/>
      <c r="I51" s="21"/>
      <c r="J51" s="21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="1" customFormat="1" spans="3:29">
      <c r="C52" s="20"/>
      <c r="D52" s="20"/>
      <c r="E52" s="20"/>
      <c r="F52" s="20"/>
      <c r="G52" s="20"/>
      <c r="H52" s="20"/>
      <c r="I52" s="21"/>
      <c r="J52" s="21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="1" customFormat="1" spans="3:29">
      <c r="C53" s="20"/>
      <c r="D53" s="20"/>
      <c r="E53" s="20"/>
      <c r="F53" s="20"/>
      <c r="G53" s="20"/>
      <c r="H53" s="20"/>
      <c r="I53" s="21"/>
      <c r="J53" s="2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="1" customFormat="1" spans="3:29">
      <c r="C54" s="20"/>
      <c r="D54" s="20"/>
      <c r="E54" s="20"/>
      <c r="F54" s="20"/>
      <c r="G54" s="20"/>
      <c r="H54" s="20"/>
      <c r="I54" s="21"/>
      <c r="J54" s="21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="1" customFormat="1" spans="3:29">
      <c r="C55" s="20"/>
      <c r="D55" s="20"/>
      <c r="E55" s="20"/>
      <c r="F55" s="20"/>
      <c r="G55" s="20"/>
      <c r="H55" s="20"/>
      <c r="I55" s="21"/>
      <c r="J55" s="21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="1" customFormat="1" spans="3:29">
      <c r="C56" s="20"/>
      <c r="D56" s="20"/>
      <c r="E56" s="20"/>
      <c r="F56" s="20"/>
      <c r="G56" s="20"/>
      <c r="H56" s="20"/>
      <c r="I56" s="21"/>
      <c r="J56" s="21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="1" customFormat="1" spans="3:29">
      <c r="C57" s="20"/>
      <c r="D57" s="20"/>
      <c r="E57" s="20"/>
      <c r="F57" s="20"/>
      <c r="G57" s="20"/>
      <c r="H57" s="20"/>
      <c r="I57" s="21"/>
      <c r="J57" s="21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="1" customFormat="1" spans="3:29">
      <c r="C58" s="20"/>
      <c r="D58" s="20"/>
      <c r="E58" s="20"/>
      <c r="F58" s="20"/>
      <c r="G58" s="20"/>
      <c r="H58" s="20"/>
      <c r="I58" s="21"/>
      <c r="J58" s="21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="1" customFormat="1" spans="3:29">
      <c r="C59" s="20"/>
      <c r="D59" s="20"/>
      <c r="E59" s="20"/>
      <c r="F59" s="20"/>
      <c r="G59" s="20"/>
      <c r="H59" s="20"/>
      <c r="I59" s="21"/>
      <c r="J59" s="21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="1" customFormat="1" spans="3:29">
      <c r="C60" s="20"/>
      <c r="D60" s="20"/>
      <c r="E60" s="20"/>
      <c r="F60" s="20"/>
      <c r="G60" s="20"/>
      <c r="H60" s="20"/>
      <c r="I60" s="21"/>
      <c r="J60" s="21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="1" customFormat="1" spans="3:29">
      <c r="C61" s="20"/>
      <c r="D61" s="20"/>
      <c r="E61" s="20"/>
      <c r="F61" s="20"/>
      <c r="G61" s="20"/>
      <c r="H61" s="20"/>
      <c r="I61" s="21"/>
      <c r="J61" s="21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="1" customFormat="1" spans="3:29">
      <c r="C62" s="20"/>
      <c r="D62" s="20"/>
      <c r="E62" s="20"/>
      <c r="F62" s="20"/>
      <c r="G62" s="20"/>
      <c r="H62" s="20"/>
      <c r="I62" s="21"/>
      <c r="J62" s="21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="1" customFormat="1" spans="3:29">
      <c r="C63" s="20"/>
      <c r="D63" s="20"/>
      <c r="E63" s="20"/>
      <c r="F63" s="20"/>
      <c r="G63" s="20"/>
      <c r="H63" s="20"/>
      <c r="I63" s="21"/>
      <c r="J63" s="21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="1" customFormat="1" spans="3:29">
      <c r="C64" s="20"/>
      <c r="D64" s="20"/>
      <c r="E64" s="20"/>
      <c r="F64" s="20"/>
      <c r="G64" s="20"/>
      <c r="H64" s="20"/>
      <c r="I64" s="21"/>
      <c r="J64" s="21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="1" customFormat="1" spans="3:29">
      <c r="C65" s="20"/>
      <c r="D65" s="20"/>
      <c r="E65" s="20"/>
      <c r="F65" s="20"/>
      <c r="G65" s="20"/>
      <c r="H65" s="20"/>
      <c r="I65" s="21"/>
      <c r="J65" s="21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="1" customFormat="1" spans="3:29">
      <c r="C66" s="20"/>
      <c r="D66" s="20"/>
      <c r="E66" s="20"/>
      <c r="F66" s="20"/>
      <c r="G66" s="20"/>
      <c r="H66" s="20"/>
      <c r="I66" s="21"/>
      <c r="J66" s="21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="1" customFormat="1" spans="3:29">
      <c r="C67" s="20"/>
      <c r="D67" s="20"/>
      <c r="E67" s="20"/>
      <c r="F67" s="20"/>
      <c r="G67" s="20"/>
      <c r="H67" s="20"/>
      <c r="I67" s="21"/>
      <c r="J67" s="21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="1" customFormat="1" spans="3:29">
      <c r="C68" s="20"/>
      <c r="D68" s="20"/>
      <c r="E68" s="20"/>
      <c r="F68" s="20"/>
      <c r="G68" s="20"/>
      <c r="H68" s="20"/>
      <c r="I68" s="21"/>
      <c r="J68" s="21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="1" customFormat="1" spans="3:29">
      <c r="C69" s="20"/>
      <c r="D69" s="20"/>
      <c r="E69" s="20"/>
      <c r="F69" s="20"/>
      <c r="G69" s="20"/>
      <c r="H69" s="20"/>
      <c r="I69" s="21"/>
      <c r="J69" s="21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="1" customFormat="1" spans="3:29">
      <c r="C70" s="20"/>
      <c r="D70" s="20"/>
      <c r="E70" s="20"/>
      <c r="F70" s="20"/>
      <c r="G70" s="20"/>
      <c r="H70" s="20"/>
      <c r="I70" s="21"/>
      <c r="J70" s="21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="1" customFormat="1" spans="3:29">
      <c r="C71" s="20"/>
      <c r="D71" s="20"/>
      <c r="E71" s="20"/>
      <c r="F71" s="20"/>
      <c r="G71" s="20"/>
      <c r="H71" s="20"/>
      <c r="I71" s="21"/>
      <c r="J71" s="21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="1" customFormat="1" spans="3:29">
      <c r="C72" s="20"/>
      <c r="D72" s="20"/>
      <c r="E72" s="20"/>
      <c r="F72" s="20"/>
      <c r="G72" s="20"/>
      <c r="H72" s="20"/>
      <c r="I72" s="21"/>
      <c r="J72" s="21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="1" customFormat="1" spans="3:29">
      <c r="C73" s="20"/>
      <c r="D73" s="20"/>
      <c r="E73" s="20"/>
      <c r="F73" s="20"/>
      <c r="G73" s="20"/>
      <c r="H73" s="20"/>
      <c r="I73" s="21"/>
      <c r="J73" s="21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="1" customFormat="1" spans="3:29">
      <c r="C74" s="20"/>
      <c r="D74" s="20"/>
      <c r="E74" s="20"/>
      <c r="F74" s="20"/>
      <c r="G74" s="20"/>
      <c r="H74" s="20"/>
      <c r="I74" s="21"/>
      <c r="J74" s="21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="1" customFormat="1" spans="3:29">
      <c r="C75" s="20"/>
      <c r="D75" s="20"/>
      <c r="E75" s="20"/>
      <c r="F75" s="20"/>
      <c r="G75" s="20"/>
      <c r="H75" s="20"/>
      <c r="I75" s="21"/>
      <c r="J75" s="21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="1" customFormat="1" spans="3:29">
      <c r="C76" s="20"/>
      <c r="D76" s="20"/>
      <c r="E76" s="20"/>
      <c r="F76" s="20"/>
      <c r="G76" s="20"/>
      <c r="H76" s="20"/>
      <c r="I76" s="21"/>
      <c r="J76" s="21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="1" customFormat="1" spans="3:29">
      <c r="C77" s="20"/>
      <c r="D77" s="20"/>
      <c r="E77" s="20"/>
      <c r="F77" s="20"/>
      <c r="G77" s="20"/>
      <c r="H77" s="20"/>
      <c r="I77" s="21"/>
      <c r="J77" s="21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="1" customFormat="1" spans="3:29">
      <c r="C78" s="20"/>
      <c r="D78" s="20"/>
      <c r="E78" s="20"/>
      <c r="F78" s="20"/>
      <c r="G78" s="20"/>
      <c r="H78" s="20"/>
      <c r="I78" s="21"/>
      <c r="J78" s="21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="1" customFormat="1" spans="3:29">
      <c r="C79" s="20"/>
      <c r="D79" s="20"/>
      <c r="E79" s="20"/>
      <c r="F79" s="20"/>
      <c r="G79" s="20"/>
      <c r="H79" s="20"/>
      <c r="I79" s="21"/>
      <c r="J79" s="21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="1" customFormat="1" spans="3:29">
      <c r="C80" s="20"/>
      <c r="D80" s="20"/>
      <c r="E80" s="20"/>
      <c r="F80" s="20"/>
      <c r="G80" s="20"/>
      <c r="H80" s="20"/>
      <c r="I80" s="21"/>
      <c r="J80" s="21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="2" customFormat="1" spans="2:20">
      <c r="B81" s="24"/>
      <c r="D81" s="25" t="s">
        <v>43</v>
      </c>
      <c r="E81" s="24"/>
      <c r="I81" s="26"/>
      <c r="J81" s="27"/>
      <c r="K81" s="28"/>
      <c r="L81" s="28"/>
      <c r="M81" s="28"/>
      <c r="N81" s="28"/>
      <c r="O81" s="28"/>
      <c r="P81" s="28"/>
      <c r="Q81" s="28"/>
      <c r="R81" s="25" t="s">
        <v>44</v>
      </c>
      <c r="S81" s="25"/>
      <c r="T81" s="24" t="s">
        <v>29</v>
      </c>
    </row>
    <row r="82" s="1" customFormat="1" spans="3:29">
      <c r="C82" s="20"/>
      <c r="D82" s="20"/>
      <c r="E82" s="20"/>
      <c r="F82" s="20"/>
      <c r="G82" s="20"/>
      <c r="H82" s="20"/>
      <c r="I82" s="21"/>
      <c r="J82" s="21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="1" customFormat="1" spans="3:29">
      <c r="C83" s="20"/>
      <c r="D83" s="20"/>
      <c r="E83" s="20"/>
      <c r="F83" s="20"/>
      <c r="G83" s="20"/>
      <c r="H83" s="20"/>
      <c r="I83" s="21"/>
      <c r="J83" s="21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</sheetData>
  <mergeCells count="8">
    <mergeCell ref="A1:AG1"/>
    <mergeCell ref="A2:AN2"/>
    <mergeCell ref="A20:B20"/>
    <mergeCell ref="A47:B47"/>
    <mergeCell ref="R81:S81"/>
    <mergeCell ref="T81:U81"/>
    <mergeCell ref="A5:A11"/>
    <mergeCell ref="A13:A18"/>
  </mergeCells>
  <pageMargins left="0.118110236220472" right="0.118110236220472" top="0.15748031496063" bottom="0.15748031496063" header="0.31496062992126" footer="0.31496062992126"/>
  <pageSetup paperSize="9" orientation="landscape"/>
  <headerFooter>
    <oddFooter>&amp;C146#台体</oddFooter>
  </headerFooter>
  <drawing r:id="rId1"/>
  <legacyDrawing r:id="rId2"/>
  <oleObjects>
    <mc:AlternateContent xmlns:mc="http://schemas.openxmlformats.org/markup-compatibility/2006">
      <mc:Choice Requires="x14">
        <oleObject shapeId="274433" progId="Equation.3" r:id="rId3">
          <objectPr defaultSize="0" r:id="rId4">
            <anchor moveWithCells="1">
              <from>
                <xdr:col>0</xdr:col>
                <xdr:colOff>38100</xdr:colOff>
                <xdr:row>19</xdr:row>
                <xdr:rowOff>190500</xdr:rowOff>
              </from>
              <to>
                <xdr:col>2</xdr:col>
                <xdr:colOff>238125</xdr:colOff>
                <xdr:row>24</xdr:row>
                <xdr:rowOff>85725</xdr:rowOff>
              </to>
            </anchor>
          </objectPr>
        </oleObject>
      </mc:Choice>
      <mc:Fallback>
        <oleObject shapeId="274433" progId="Equation.3" r:id="rId3"/>
      </mc:Fallback>
    </mc:AlternateContent>
    <mc:AlternateContent xmlns:mc="http://schemas.openxmlformats.org/markup-compatibility/2006">
      <mc:Choice Requires="x14">
        <oleObject shapeId="274434" progId="Equation.3" r:id="rId5">
          <objectPr defaultSize="0" r:id="rId6">
            <anchor moveWithCells="1">
              <from>
                <xdr:col>0</xdr:col>
                <xdr:colOff>142875</xdr:colOff>
                <xdr:row>47</xdr:row>
                <xdr:rowOff>104775</xdr:rowOff>
              </from>
              <to>
                <xdr:col>3</xdr:col>
                <xdr:colOff>66675</xdr:colOff>
                <xdr:row>51</xdr:row>
                <xdr:rowOff>171450</xdr:rowOff>
              </to>
            </anchor>
          </objectPr>
        </oleObject>
      </mc:Choice>
      <mc:Fallback>
        <oleObject shapeId="274434" progId="Equation.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146#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win8</cp:lastModifiedBy>
  <dcterms:created xsi:type="dcterms:W3CDTF">2008-04-29T05:07:00Z</dcterms:created>
  <cp:lastPrinted>2015-03-09T00:10:00Z</cp:lastPrinted>
  <dcterms:modified xsi:type="dcterms:W3CDTF">2023-01-13T05:51:44Z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0AE7B28E51C94BDDB4CA243EC59531A8</vt:lpwstr>
  </property>
  <property fmtid="{D5CDD505-2E9C-101B-9397-08002B2CF9AE}" pid="3" name="KSOProductBuildVer">
    <vt:lpwstr>2052-11.1.0.10314</vt:lpwstr>
  </property>
</Properties>
</file>