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84"/>
  </bookViews>
  <sheets>
    <sheet name="监视统计记录表" sheetId="1" r:id="rId1"/>
    <sheet name="过程质控图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<sst xmlns="http://schemas.openxmlformats.org/spreadsheetml/2006/main" count="63" uniqueCount="46">
  <si>
    <t>试验机测量（Φ10mm直螺拉伸试验）测量过程监视统计记录表</t>
  </si>
  <si>
    <t>测量过程名称：试验机测量（Φ10mm直螺拉伸试验）测量过程</t>
  </si>
  <si>
    <t>被测参数：Φ10mm直螺         测量范围：(30.4-34.4）KN     允差范围：±1.0%</t>
  </si>
  <si>
    <r>
      <rPr>
        <sz val="12"/>
        <rFont val="宋体"/>
        <charset val="134"/>
      </rPr>
      <t>测量仪器：微机伺服万能试验机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测量范围：0-300KN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 xml:space="preserve"> 60kN：示值相对误差0.2%</t>
    </r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</si>
  <si>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核查标准：试样</t>
    </r>
  </si>
  <si>
    <t>序号</t>
  </si>
  <si>
    <t>核查</t>
  </si>
  <si>
    <t>观察记录（MPa）</t>
  </si>
  <si>
    <t>R</t>
  </si>
  <si>
    <t>日期</t>
  </si>
  <si>
    <r>
      <rPr>
        <sz val="12"/>
        <color theme="1"/>
        <rFont val="Times New Roman"/>
        <charset val="134"/>
      </rPr>
      <t>X</t>
    </r>
    <r>
      <rPr>
        <vertAlign val="subscript"/>
        <sz val="12"/>
        <color theme="1"/>
        <rFont val="Times New Roman"/>
        <charset val="134"/>
      </rPr>
      <t>1</t>
    </r>
  </si>
  <si>
    <r>
      <rPr>
        <sz val="12"/>
        <color theme="1"/>
        <rFont val="Times New Roman"/>
        <charset val="134"/>
      </rPr>
      <t>X</t>
    </r>
    <r>
      <rPr>
        <vertAlign val="subscript"/>
        <sz val="12"/>
        <color theme="1"/>
        <rFont val="Times New Roman"/>
        <charset val="134"/>
      </rPr>
      <t>2</t>
    </r>
  </si>
  <si>
    <r>
      <rPr>
        <sz val="12"/>
        <color theme="1"/>
        <rFont val="Times New Roman"/>
        <charset val="134"/>
      </rPr>
      <t>X</t>
    </r>
    <r>
      <rPr>
        <vertAlign val="subscript"/>
        <sz val="12"/>
        <color theme="1"/>
        <rFont val="Times New Roman"/>
        <charset val="134"/>
      </rPr>
      <t>3</t>
    </r>
  </si>
  <si>
    <r>
      <rPr>
        <sz val="12"/>
        <color theme="1"/>
        <rFont val="Times New Roman"/>
        <charset val="134"/>
      </rPr>
      <t>X</t>
    </r>
    <r>
      <rPr>
        <vertAlign val="subscript"/>
        <sz val="12"/>
        <color theme="1"/>
        <rFont val="Times New Roman"/>
        <charset val="134"/>
      </rPr>
      <t>4</t>
    </r>
  </si>
  <si>
    <r>
      <rPr>
        <sz val="12"/>
        <color theme="1"/>
        <rFont val="Times New Roman"/>
        <charset val="134"/>
      </rPr>
      <t>X</t>
    </r>
    <r>
      <rPr>
        <vertAlign val="subscript"/>
        <sz val="12"/>
        <color theme="1"/>
        <rFont val="Times New Roman"/>
        <charset val="134"/>
      </rPr>
      <t>5</t>
    </r>
  </si>
  <si>
    <t>2022.12.1</t>
  </si>
  <si>
    <t>2022.12.3</t>
  </si>
  <si>
    <t>2022.12.5</t>
  </si>
  <si>
    <t>2022.12.10</t>
  </si>
  <si>
    <t>2022.12.14</t>
  </si>
  <si>
    <t>2022.12.17</t>
  </si>
  <si>
    <t>2022.12.20</t>
  </si>
  <si>
    <t>2022.12.24</t>
  </si>
  <si>
    <t>2022.12.28</t>
  </si>
  <si>
    <t>2022.12.30</t>
  </si>
  <si>
    <t>查表得</t>
  </si>
  <si>
    <t>A2=</t>
  </si>
  <si>
    <t>D4=</t>
  </si>
  <si>
    <t>D3=</t>
  </si>
  <si>
    <t>控制图计算：</t>
  </si>
  <si>
    <r>
      <rPr>
        <sz val="12"/>
        <color theme="1"/>
        <rFont val="宋体"/>
        <charset val="134"/>
      </rPr>
      <t>中心线</t>
    </r>
    <r>
      <rPr>
        <sz val="12"/>
        <color theme="1"/>
        <rFont val="Times New Roman"/>
        <charset val="134"/>
      </rPr>
      <t xml:space="preserve"> </t>
    </r>
  </si>
  <si>
    <t xml:space="preserve">  CL=</t>
  </si>
  <si>
    <t>MPa</t>
  </si>
  <si>
    <t>上控制线</t>
  </si>
  <si>
    <t>UCL=</t>
  </si>
  <si>
    <t>下控制线</t>
  </si>
  <si>
    <t>LCL=</t>
  </si>
  <si>
    <t>中心线</t>
  </si>
  <si>
    <t>CL=</t>
  </si>
  <si>
    <t>监视结果评价：</t>
  </si>
  <si>
    <t>均值、极差控制图状态正常，温度测量过程中未出现非正常变异，能满足检测要求。</t>
  </si>
  <si>
    <t>评价人：</t>
  </si>
  <si>
    <t>林艳</t>
  </si>
  <si>
    <t>日期：</t>
  </si>
  <si>
    <t>试验机测量（Φ10mm直螺拉伸试验）过程质控图</t>
  </si>
  <si>
    <t>极差控制图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</si>
</sst>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  <numFmt numFmtId="178" formatCode="0.000_ "/>
    <numFmt numFmtId="179" formatCode="0.00000_ 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.5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0.5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rgb="FF000000"/>
      <name val="仿宋"/>
      <charset val="134"/>
    </font>
    <font>
      <i/>
      <sz val="16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Border="1"/>
    <xf numFmtId="177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177" fontId="3" fillId="0" borderId="0" xfId="0" applyNumberFormat="1" applyFont="1" applyAlignment="1"/>
    <xf numFmtId="177" fontId="0" fillId="0" borderId="0" xfId="0" applyNumberFormat="1" applyBorder="1"/>
    <xf numFmtId="0" fontId="0" fillId="0" borderId="0" xfId="0" applyFont="1" applyBorder="1"/>
    <xf numFmtId="176" fontId="0" fillId="0" borderId="0" xfId="0" applyNumberFormat="1" applyBorder="1"/>
    <xf numFmtId="178" fontId="4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/>
    <xf numFmtId="0" fontId="0" fillId="0" borderId="0" xfId="0" applyFont="1" applyAlignment="1">
      <alignment horizontal="left" vertical="center"/>
    </xf>
    <xf numFmtId="178" fontId="5" fillId="0" borderId="0" xfId="0" applyNumberFormat="1" applyFont="1" applyBorder="1" applyAlignment="1">
      <alignment horizontal="center" wrapText="1"/>
    </xf>
    <xf numFmtId="178" fontId="5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wrapText="1"/>
    </xf>
    <xf numFmtId="0" fontId="4" fillId="0" borderId="4" xfId="0" applyFont="1" applyBorder="1" applyAlignment="1"/>
    <xf numFmtId="178" fontId="8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5" xfId="0" applyFont="1" applyBorder="1"/>
    <xf numFmtId="177" fontId="8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7" xfId="0" applyFont="1" applyBorder="1" applyAlignment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/>
    <xf numFmtId="178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0" fontId="10" fillId="0" borderId="0" xfId="0" applyFont="1" applyBorder="1"/>
    <xf numFmtId="0" fontId="8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justify" wrapText="1"/>
    </xf>
    <xf numFmtId="0" fontId="11" fillId="0" borderId="2" xfId="0" applyFont="1" applyBorder="1" applyAlignment="1">
      <alignment horizontal="center" wrapText="1"/>
    </xf>
    <xf numFmtId="31" fontId="11" fillId="0" borderId="2" xfId="0" applyNumberFormat="1" applyFont="1" applyBorder="1" applyAlignment="1">
      <alignment horizontal="center" wrapText="1"/>
    </xf>
    <xf numFmtId="177" fontId="5" fillId="0" borderId="0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9" fontId="5" fillId="0" borderId="0" xfId="0" applyNumberFormat="1" applyFont="1" applyBorder="1" applyAlignment="1">
      <alignment horizontal="center" wrapText="1"/>
    </xf>
    <xf numFmtId="179" fontId="5" fillId="0" borderId="0" xfId="0" applyNumberFormat="1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9" xfId="0" applyFont="1" applyBorder="1" applyAlignment="1"/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监视统计记录表!$L$9:$L$18</c:f>
              <c:numCache>
                <c:formatCode>0.000_ 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60704"/>
        <c:axId val="124858752"/>
      </c:lineChart>
      <c:catAx>
        <c:axId val="1035607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4858752"/>
        <c:crosses val="autoZero"/>
        <c:auto val="1"/>
        <c:lblAlgn val="ctr"/>
        <c:lblOffset val="100"/>
        <c:tickLblSkip val="1"/>
        <c:noMultiLvlLbl val="0"/>
      </c:catAx>
      <c:valAx>
        <c:axId val="124858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356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监视统计记录表!$H$9:$H$18</c:f>
              <c:numCache>
                <c:formatCode>0.0_ </c:formatCode>
                <c:ptCount val="10"/>
                <c:pt idx="0">
                  <c:v>628</c:v>
                </c:pt>
                <c:pt idx="1">
                  <c:v>630</c:v>
                </c:pt>
                <c:pt idx="2">
                  <c:v>627</c:v>
                </c:pt>
                <c:pt idx="3">
                  <c:v>622</c:v>
                </c:pt>
                <c:pt idx="4">
                  <c:v>613</c:v>
                </c:pt>
                <c:pt idx="5">
                  <c:v>614</c:v>
                </c:pt>
                <c:pt idx="6">
                  <c:v>619</c:v>
                </c:pt>
                <c:pt idx="7">
                  <c:v>620</c:v>
                </c:pt>
                <c:pt idx="8">
                  <c:v>634</c:v>
                </c:pt>
                <c:pt idx="9">
                  <c:v>638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75520"/>
        <c:axId val="124888960"/>
      </c:lineChart>
      <c:catAx>
        <c:axId val="1248755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4888960"/>
        <c:crosses val="autoZero"/>
        <c:auto val="1"/>
        <c:lblAlgn val="ctr"/>
        <c:lblOffset val="100"/>
        <c:tickLblSkip val="1"/>
        <c:noMultiLvlLbl val="0"/>
      </c:catAx>
      <c:valAx>
        <c:axId val="124888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2487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均值控制图</a:t>
            </a:r>
          </a:p>
        </c:rich>
      </c:tx>
      <c:layout>
        <c:manualLayout>
          <c:xMode val="edge"/>
          <c:yMode val="edge"/>
          <c:x val="0.414444444444444"/>
          <c:y val="0.02083333333333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222222222222"/>
          <c:y val="0.204166666666667"/>
          <c:w val="0.850472222222222"/>
          <c:h val="0.6063425925925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yVal>
            <c:numRef>
              <c:f>监视统计记录表!$H$9:$H$18</c:f>
              <c:numCache>
                <c:formatCode>0.0_ </c:formatCode>
                <c:ptCount val="10"/>
                <c:pt idx="0">
                  <c:v>628</c:v>
                </c:pt>
                <c:pt idx="1">
                  <c:v>630</c:v>
                </c:pt>
                <c:pt idx="2">
                  <c:v>627</c:v>
                </c:pt>
                <c:pt idx="3">
                  <c:v>622</c:v>
                </c:pt>
                <c:pt idx="4">
                  <c:v>613</c:v>
                </c:pt>
                <c:pt idx="5">
                  <c:v>614</c:v>
                </c:pt>
                <c:pt idx="6">
                  <c:v>619</c:v>
                </c:pt>
                <c:pt idx="7">
                  <c:v>620</c:v>
                </c:pt>
                <c:pt idx="8">
                  <c:v>634</c:v>
                </c:pt>
                <c:pt idx="9">
                  <c:v>638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x"/>
            <c:errBarType val="plus"/>
            <c:errValType val="fixedVal"/>
            <c:noEndCap val="0"/>
            <c:val val="9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监视统计记录表!$D$23</c:f>
              <c:numCache>
                <c:formatCode>0.0_ </c:formatCode>
                <c:ptCount val="1"/>
                <c:pt idx="0">
                  <c:v>648.157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"CL"</c:f>
              <c:strCache>
                <c:ptCount val="1"/>
                <c:pt idx="0">
                  <c:v>CL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fixedVal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监视统计记录表!$D$22</c:f>
              <c:numCache>
                <c:formatCode>0.0_ </c:formatCode>
                <c:ptCount val="1"/>
                <c:pt idx="0">
                  <c:v>624.5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elete val="1"/>
          </c:dLbls>
          <c:errBars>
            <c:errDir val="y"/>
            <c:errBarType val="both"/>
            <c:errValType val="stdErr"/>
            <c:noEndCap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plus"/>
            <c:errValType val="fixedVal"/>
            <c:noEndCap val="0"/>
            <c:val val="9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yVal>
            <c:numRef>
              <c:f>监视统计记录表!$D$24</c:f>
              <c:numCache>
                <c:formatCode>0.0_ </c:formatCode>
                <c:ptCount val="1"/>
                <c:pt idx="0">
                  <c:v>600.843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93696"/>
        <c:axId val="129574016"/>
      </c:scatterChart>
      <c:valAx>
        <c:axId val="12929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9574016"/>
        <c:crosses val="autoZero"/>
        <c:crossBetween val="midCat"/>
        <c:majorUnit val="1"/>
      </c:valAx>
      <c:valAx>
        <c:axId val="129574016"/>
        <c:scaling>
          <c:orientation val="minMax"/>
          <c:max val="700"/>
          <c:min val="5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29293696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val>
            <c:numRef>
              <c:f>监视统计记录表!$I$9:$I$18</c:f>
              <c:numCache>
                <c:formatCode>0.0_ </c:formatCode>
                <c:ptCount val="10"/>
                <c:pt idx="0">
                  <c:v>40</c:v>
                </c:pt>
                <c:pt idx="1">
                  <c:v>35</c:v>
                </c:pt>
                <c:pt idx="2">
                  <c:v>75</c:v>
                </c:pt>
                <c:pt idx="3">
                  <c:v>45</c:v>
                </c:pt>
                <c:pt idx="4">
                  <c:v>30</c:v>
                </c:pt>
                <c:pt idx="5">
                  <c:v>20</c:v>
                </c:pt>
                <c:pt idx="6">
                  <c:v>15</c:v>
                </c:pt>
                <c:pt idx="7">
                  <c:v>40</c:v>
                </c:pt>
                <c:pt idx="8">
                  <c:v>40</c:v>
                </c:pt>
                <c:pt idx="9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83968"/>
        <c:axId val="130885888"/>
      </c:lineChart>
      <c:scatterChart>
        <c:scatterStyle val="smoothMarker"/>
        <c:varyColors val="0"/>
        <c:ser>
          <c:idx val="1"/>
          <c:order val="1"/>
          <c:tx>
            <c:strRef>
              <c:f>"CL"</c:f>
              <c:strCache>
                <c:ptCount val="1"/>
                <c:pt idx="0">
                  <c:v>CL</c:v>
                </c:pt>
              </c:strCache>
            </c:strRef>
          </c:tx>
          <c:spPr>
            <a:ln w="15875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2D050"/>
              </a:solidFill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errBars>
          <c:yVal>
            <c:numRef>
              <c:f>监视统计记录表!$D$26</c:f>
              <c:numCache>
                <c:formatCode>0.0_ </c:formatCode>
                <c:ptCount val="1"/>
                <c:pt idx="0">
                  <c:v>41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监视统计记录表!$D$27</c:f>
              <c:numCache>
                <c:formatCode>0.0_ </c:formatCode>
                <c:ptCount val="1"/>
                <c:pt idx="0">
                  <c:v>86.715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triangl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yVal>
            <c:numRef>
              <c:f>监视统计记录表!$D$28</c:f>
              <c:numCache>
                <c:formatCode>0.0_ </c:formatCode>
                <c:ptCount val="1"/>
                <c:pt idx="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883968"/>
        <c:axId val="130885888"/>
      </c:scatterChart>
      <c:catAx>
        <c:axId val="130883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0885888"/>
        <c:crosses val="autoZero"/>
        <c:auto val="1"/>
        <c:lblAlgn val="ctr"/>
        <c:lblOffset val="100"/>
        <c:noMultiLvlLbl val="0"/>
      </c:catAx>
      <c:valAx>
        <c:axId val="1308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088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697835076792"/>
          <c:y val="0.90847913241614"/>
          <c:w val="0.323521681997372"/>
          <c:h val="0.061813619451414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76200</xdr:colOff>
      <xdr:row>25</xdr:row>
      <xdr:rowOff>48986</xdr:rowOff>
    </xdr:from>
    <xdr:to>
      <xdr:col>2</xdr:col>
      <xdr:colOff>342900</xdr:colOff>
      <xdr:row>25</xdr:row>
      <xdr:rowOff>244929</xdr:rowOff>
    </xdr:to>
    <xdr:pic>
      <xdr:nvPicPr>
        <xdr:cNvPr id="1246" name="Picture 1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1650" y="6760845"/>
          <a:ext cx="2667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31</xdr:row>
      <xdr:rowOff>0</xdr:rowOff>
    </xdr:to>
    <xdr:graphicFrame>
      <xdr:nvGraphicFramePr>
        <xdr:cNvPr id="1247" name="Chart 25"/>
        <xdr:cNvGraphicFramePr/>
      </xdr:nvGraphicFramePr>
      <xdr:xfrm>
        <a:off x="0" y="8931275"/>
        <a:ext cx="83248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16329</xdr:colOff>
      <xdr:row>31</xdr:row>
      <xdr:rowOff>0</xdr:rowOff>
    </xdr:from>
    <xdr:to>
      <xdr:col>9</xdr:col>
      <xdr:colOff>5443</xdr:colOff>
      <xdr:row>31</xdr:row>
      <xdr:rowOff>0</xdr:rowOff>
    </xdr:to>
    <xdr:graphicFrame>
      <xdr:nvGraphicFramePr>
        <xdr:cNvPr id="1248" name="Chart 26"/>
        <xdr:cNvGraphicFramePr/>
      </xdr:nvGraphicFramePr>
      <xdr:xfrm>
        <a:off x="15875" y="8931275"/>
        <a:ext cx="8314055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364671</xdr:colOff>
      <xdr:row>18</xdr:row>
      <xdr:rowOff>68943</xdr:rowOff>
    </xdr:from>
    <xdr:to>
      <xdr:col>5</xdr:col>
      <xdr:colOff>626019</xdr:colOff>
      <xdr:row>18</xdr:row>
      <xdr:rowOff>270329</xdr:rowOff>
    </xdr:to>
    <xdr:pic>
      <xdr:nvPicPr>
        <xdr:cNvPr id="14" name="Picture 7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265" y="4389755"/>
          <a:ext cx="260985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48986</xdr:rowOff>
    </xdr:from>
    <xdr:to>
      <xdr:col>2</xdr:col>
      <xdr:colOff>342900</xdr:colOff>
      <xdr:row>25</xdr:row>
      <xdr:rowOff>244929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1650" y="6760845"/>
          <a:ext cx="2667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18</xdr:row>
          <xdr:rowOff>0</xdr:rowOff>
        </xdr:from>
        <xdr:to>
          <xdr:col>0</xdr:col>
          <xdr:colOff>373380</xdr:colOff>
          <xdr:row>18</xdr:row>
          <xdr:rowOff>182880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52400" y="4321175"/>
              <a:ext cx="220980" cy="1828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20</xdr:row>
          <xdr:rowOff>144145</xdr:rowOff>
        </xdr:from>
        <xdr:to>
          <xdr:col>2</xdr:col>
          <xdr:colOff>312420</xdr:colOff>
          <xdr:row>21</xdr:row>
          <xdr:rowOff>167640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779270" y="5208270"/>
              <a:ext cx="228600" cy="2711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22</xdr:row>
          <xdr:rowOff>60960</xdr:rowOff>
        </xdr:from>
        <xdr:to>
          <xdr:col>2</xdr:col>
          <xdr:colOff>563880</xdr:colOff>
          <xdr:row>22</xdr:row>
          <xdr:rowOff>273685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25930" y="5668010"/>
              <a:ext cx="5334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23</xdr:row>
          <xdr:rowOff>30480</xdr:rowOff>
        </xdr:from>
        <xdr:to>
          <xdr:col>2</xdr:col>
          <xdr:colOff>563880</xdr:colOff>
          <xdr:row>24</xdr:row>
          <xdr:rowOff>30480</xdr:rowOff>
        </xdr:to>
        <xdr:sp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725930" y="6104255"/>
              <a:ext cx="533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30480</xdr:rowOff>
        </xdr:from>
        <xdr:to>
          <xdr:col>2</xdr:col>
          <xdr:colOff>365760</xdr:colOff>
          <xdr:row>26</xdr:row>
          <xdr:rowOff>228600</xdr:rowOff>
        </xdr:to>
        <xdr:sp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703070" y="7066280"/>
              <a:ext cx="3581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327660</xdr:colOff>
          <xdr:row>20</xdr:row>
          <xdr:rowOff>0</xdr:rowOff>
        </xdr:from>
        <xdr:to>
          <xdr:col>1</xdr:col>
          <xdr:colOff>0</xdr:colOff>
          <xdr:row>21</xdr:row>
          <xdr:rowOff>7620</xdr:rowOff>
        </xdr:to>
        <xdr:sp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327660" y="5064125"/>
              <a:ext cx="329565" cy="2552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2</xdr:col>
          <xdr:colOff>350520</xdr:colOff>
          <xdr:row>28</xdr:row>
          <xdr:rowOff>0</xdr:rowOff>
        </xdr:to>
        <xdr:sp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718310" y="7456805"/>
              <a:ext cx="327660" cy="3409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175260</xdr:colOff>
          <xdr:row>6</xdr:row>
          <xdr:rowOff>60960</xdr:rowOff>
        </xdr:from>
        <xdr:to>
          <xdr:col>7</xdr:col>
          <xdr:colOff>365760</xdr:colOff>
          <xdr:row>7</xdr:row>
          <xdr:rowOff>67945</xdr:rowOff>
        </xdr:to>
        <xdr:sp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090285" y="1903095"/>
              <a:ext cx="190500" cy="2641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21</xdr:row>
          <xdr:rowOff>22860</xdr:rowOff>
        </xdr:to>
        <xdr:sp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657225" y="5064125"/>
              <a:ext cx="0" cy="27051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257175</xdr:rowOff>
    </xdr:from>
    <xdr:to>
      <xdr:col>10</xdr:col>
      <xdr:colOff>184150</xdr:colOff>
      <xdr:row>13</xdr:row>
      <xdr:rowOff>171450</xdr:rowOff>
    </xdr:to>
    <xdr:graphicFrame>
      <xdr:nvGraphicFramePr>
        <xdr:cNvPr id="4" name="图表 3"/>
        <xdr:cNvGraphicFramePr/>
      </xdr:nvGraphicFramePr>
      <xdr:xfrm>
        <a:off x="9525" y="257175"/>
        <a:ext cx="6737350" cy="2558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16</xdr:row>
      <xdr:rowOff>170815</xdr:rowOff>
    </xdr:from>
    <xdr:to>
      <xdr:col>10</xdr:col>
      <xdr:colOff>136525</xdr:colOff>
      <xdr:row>26</xdr:row>
      <xdr:rowOff>140335</xdr:rowOff>
    </xdr:to>
    <xdr:graphicFrame>
      <xdr:nvGraphicFramePr>
        <xdr:cNvPr id="6" name="图表 5"/>
        <xdr:cNvGraphicFramePr/>
      </xdr:nvGraphicFramePr>
      <xdr:xfrm>
        <a:off x="190500" y="3439795"/>
        <a:ext cx="6508750" cy="1950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0.20395</cdr:x>
      <cdr:y>0.3434</cdr:y>
    </cdr:from>
    <cdr:to>
      <cdr:x>0.20395</cdr:x>
      <cdr:y>0.3434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1476375" y="8667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image" Target="../media/image3.emf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8" Type="http://schemas.openxmlformats.org/officeDocument/2006/relationships/oleObject" Target="../embeddings/oleObject9.bin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I35" sqref="I35"/>
    </sheetView>
  </sheetViews>
  <sheetFormatPr defaultColWidth="9" defaultRowHeight="15.6"/>
  <cols>
    <col min="1" max="1" width="8.625" style="1" customWidth="1"/>
    <col min="2" max="2" width="13.625" style="1" customWidth="1"/>
    <col min="3" max="3" width="12.875" style="1" customWidth="1"/>
    <col min="4" max="7" width="10.625" style="1" customWidth="1"/>
    <col min="8" max="8" width="13.5" style="1" customWidth="1"/>
    <col min="9" max="9" width="18.125" style="1" customWidth="1"/>
    <col min="10" max="16384" width="9" style="1"/>
  </cols>
  <sheetData>
    <row r="1" ht="20.4" spans="1:9">
      <c r="A1" s="3" t="s">
        <v>0</v>
      </c>
      <c r="B1" s="15"/>
      <c r="C1" s="15"/>
      <c r="D1" s="15"/>
      <c r="E1" s="15"/>
      <c r="F1" s="15"/>
      <c r="G1" s="15"/>
      <c r="H1" s="15"/>
      <c r="I1" s="15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ht="26.1" customHeight="1" spans="1:9">
      <c r="A3" s="17" t="s">
        <v>1</v>
      </c>
      <c r="B3" s="18"/>
      <c r="C3" s="18"/>
      <c r="D3" s="18"/>
      <c r="E3" s="18"/>
      <c r="F3" s="19"/>
      <c r="G3" s="19"/>
      <c r="H3" s="19"/>
      <c r="I3" s="19"/>
    </row>
    <row r="4" ht="26.1" customHeight="1" spans="1:9">
      <c r="A4" s="20" t="s">
        <v>2</v>
      </c>
      <c r="B4" s="21"/>
      <c r="C4" s="21"/>
      <c r="D4" s="21"/>
      <c r="E4" s="21"/>
      <c r="F4" s="21"/>
      <c r="G4" s="21"/>
      <c r="H4" s="21"/>
      <c r="I4" s="21"/>
    </row>
    <row r="5" ht="26.1" customHeight="1" spans="1:9">
      <c r="A5" s="21" t="s">
        <v>3</v>
      </c>
      <c r="B5" s="21"/>
      <c r="C5" s="21"/>
      <c r="D5" s="21"/>
      <c r="E5" s="21"/>
      <c r="F5" s="21"/>
      <c r="G5" s="21"/>
      <c r="H5" s="21"/>
      <c r="I5" s="21"/>
    </row>
    <row r="6" ht="30.75" customHeight="1" spans="1:9">
      <c r="A6" s="22" t="s">
        <v>4</v>
      </c>
      <c r="B6" s="23"/>
      <c r="C6" s="23"/>
      <c r="D6" s="23"/>
      <c r="E6" s="23"/>
      <c r="F6" s="23"/>
      <c r="G6" s="23"/>
      <c r="H6" s="19"/>
      <c r="I6" s="19"/>
    </row>
    <row r="7" ht="20.25" customHeight="1" spans="1:9">
      <c r="A7" s="24" t="s">
        <v>5</v>
      </c>
      <c r="B7" s="25" t="s">
        <v>6</v>
      </c>
      <c r="C7" s="25" t="s">
        <v>7</v>
      </c>
      <c r="D7" s="25"/>
      <c r="E7" s="25"/>
      <c r="F7" s="25"/>
      <c r="G7" s="25"/>
      <c r="H7" s="26"/>
      <c r="I7" s="70" t="s">
        <v>8</v>
      </c>
    </row>
    <row r="8" ht="18.95" customHeight="1" spans="1:9">
      <c r="A8" s="27"/>
      <c r="B8" s="28" t="s">
        <v>9</v>
      </c>
      <c r="C8" s="29" t="s">
        <v>10</v>
      </c>
      <c r="D8" s="29" t="s">
        <v>11</v>
      </c>
      <c r="E8" s="29" t="s">
        <v>12</v>
      </c>
      <c r="F8" s="29" t="s">
        <v>13</v>
      </c>
      <c r="G8" s="29" t="s">
        <v>14</v>
      </c>
      <c r="H8" s="30"/>
      <c r="I8" s="71"/>
    </row>
    <row r="9" s="8" customFormat="1" spans="1:15">
      <c r="A9" s="31">
        <v>1</v>
      </c>
      <c r="B9" s="32" t="s">
        <v>15</v>
      </c>
      <c r="C9" s="33">
        <v>620</v>
      </c>
      <c r="D9" s="34">
        <v>620</v>
      </c>
      <c r="E9" s="33">
        <v>620</v>
      </c>
      <c r="F9" s="33">
        <v>660</v>
      </c>
      <c r="G9" s="33">
        <v>620</v>
      </c>
      <c r="H9" s="35">
        <f>AVERAGE(C9:G9)</f>
        <v>628</v>
      </c>
      <c r="I9" s="35">
        <f>MAX(C9:G9)-MIN(C9:G9)</f>
        <v>40</v>
      </c>
      <c r="K9" s="72"/>
      <c r="L9" s="13"/>
      <c r="O9" s="73"/>
    </row>
    <row r="10" s="8" customFormat="1" spans="1:15">
      <c r="A10" s="31">
        <v>2</v>
      </c>
      <c r="B10" s="32" t="s">
        <v>16</v>
      </c>
      <c r="C10" s="33">
        <v>620</v>
      </c>
      <c r="D10" s="33">
        <v>620</v>
      </c>
      <c r="E10" s="33">
        <v>630</v>
      </c>
      <c r="F10" s="33">
        <v>655</v>
      </c>
      <c r="G10" s="33">
        <v>625</v>
      </c>
      <c r="H10" s="35">
        <f t="shared" ref="H10:H18" si="0">AVERAGE(C10:G10)</f>
        <v>630</v>
      </c>
      <c r="I10" s="35">
        <f t="shared" ref="I10:I18" si="1">MAX(C10:G10)-MIN(C10:G10)</f>
        <v>35</v>
      </c>
      <c r="K10" s="72"/>
      <c r="L10" s="13"/>
      <c r="O10" s="73"/>
    </row>
    <row r="11" s="8" customFormat="1" spans="1:15">
      <c r="A11" s="31">
        <v>3</v>
      </c>
      <c r="B11" s="32" t="s">
        <v>17</v>
      </c>
      <c r="C11" s="33">
        <v>615</v>
      </c>
      <c r="D11" s="33">
        <v>605</v>
      </c>
      <c r="E11" s="33">
        <v>630</v>
      </c>
      <c r="F11" s="33">
        <v>680</v>
      </c>
      <c r="G11" s="33">
        <v>605</v>
      </c>
      <c r="H11" s="35">
        <f t="shared" si="0"/>
        <v>627</v>
      </c>
      <c r="I11" s="35">
        <f t="shared" si="1"/>
        <v>75</v>
      </c>
      <c r="K11" s="72"/>
      <c r="L11" s="13"/>
      <c r="O11" s="73"/>
    </row>
    <row r="12" s="8" customFormat="1" spans="1:15">
      <c r="A12" s="31">
        <v>4</v>
      </c>
      <c r="B12" s="32" t="s">
        <v>18</v>
      </c>
      <c r="C12" s="33">
        <v>615</v>
      </c>
      <c r="D12" s="33">
        <v>605</v>
      </c>
      <c r="E12" s="33">
        <v>625</v>
      </c>
      <c r="F12" s="33">
        <v>615</v>
      </c>
      <c r="G12" s="33">
        <v>650</v>
      </c>
      <c r="H12" s="35">
        <f t="shared" si="0"/>
        <v>622</v>
      </c>
      <c r="I12" s="35">
        <f t="shared" si="1"/>
        <v>45</v>
      </c>
      <c r="K12" s="72"/>
      <c r="L12" s="13"/>
      <c r="O12" s="73"/>
    </row>
    <row r="13" s="8" customFormat="1" spans="1:15">
      <c r="A13" s="31">
        <v>5</v>
      </c>
      <c r="B13" s="32" t="s">
        <v>19</v>
      </c>
      <c r="C13" s="33">
        <v>615</v>
      </c>
      <c r="D13" s="33">
        <v>605</v>
      </c>
      <c r="E13" s="33">
        <v>605</v>
      </c>
      <c r="F13" s="33">
        <v>635</v>
      </c>
      <c r="G13" s="34">
        <v>605</v>
      </c>
      <c r="H13" s="35">
        <f t="shared" si="0"/>
        <v>613</v>
      </c>
      <c r="I13" s="35">
        <f t="shared" si="1"/>
        <v>30</v>
      </c>
      <c r="K13" s="72"/>
      <c r="L13" s="13"/>
      <c r="O13" s="73"/>
    </row>
    <row r="14" s="8" customFormat="1" spans="1:15">
      <c r="A14" s="31">
        <v>6</v>
      </c>
      <c r="B14" s="32" t="s">
        <v>20</v>
      </c>
      <c r="C14" s="33">
        <v>610</v>
      </c>
      <c r="D14" s="33">
        <v>605</v>
      </c>
      <c r="E14" s="33">
        <v>625</v>
      </c>
      <c r="F14" s="33">
        <v>625</v>
      </c>
      <c r="G14" s="34">
        <v>605</v>
      </c>
      <c r="H14" s="35">
        <f t="shared" si="0"/>
        <v>614</v>
      </c>
      <c r="I14" s="35">
        <f t="shared" si="1"/>
        <v>20</v>
      </c>
      <c r="K14" s="72"/>
      <c r="L14" s="13"/>
      <c r="O14" s="73"/>
    </row>
    <row r="15" s="8" customFormat="1" spans="1:15">
      <c r="A15" s="31">
        <v>7</v>
      </c>
      <c r="B15" s="32" t="s">
        <v>21</v>
      </c>
      <c r="C15" s="33">
        <v>615</v>
      </c>
      <c r="D15" s="33">
        <v>625</v>
      </c>
      <c r="E15" s="33">
        <v>610</v>
      </c>
      <c r="F15" s="33">
        <v>620</v>
      </c>
      <c r="G15" s="33">
        <v>625</v>
      </c>
      <c r="H15" s="35">
        <f t="shared" si="0"/>
        <v>619</v>
      </c>
      <c r="I15" s="35">
        <f t="shared" si="1"/>
        <v>15</v>
      </c>
      <c r="K15" s="72"/>
      <c r="L15" s="13"/>
      <c r="O15" s="73"/>
    </row>
    <row r="16" s="8" customFormat="1" spans="1:15">
      <c r="A16" s="31">
        <v>8</v>
      </c>
      <c r="B16" s="32" t="s">
        <v>22</v>
      </c>
      <c r="C16" s="33">
        <v>610</v>
      </c>
      <c r="D16" s="33">
        <v>610</v>
      </c>
      <c r="E16" s="33">
        <v>605</v>
      </c>
      <c r="F16" s="33">
        <v>645</v>
      </c>
      <c r="G16" s="33">
        <v>630</v>
      </c>
      <c r="H16" s="35">
        <f t="shared" si="0"/>
        <v>620</v>
      </c>
      <c r="I16" s="35">
        <f t="shared" si="1"/>
        <v>40</v>
      </c>
      <c r="K16" s="72"/>
      <c r="L16" s="14"/>
      <c r="O16" s="74"/>
    </row>
    <row r="17" s="8" customFormat="1" spans="1:15">
      <c r="A17" s="31">
        <v>9</v>
      </c>
      <c r="B17" s="32" t="s">
        <v>23</v>
      </c>
      <c r="C17" s="33">
        <v>655</v>
      </c>
      <c r="D17" s="33">
        <v>620</v>
      </c>
      <c r="E17" s="33">
        <v>615</v>
      </c>
      <c r="F17" s="33">
        <v>655</v>
      </c>
      <c r="G17" s="33">
        <v>625</v>
      </c>
      <c r="H17" s="35">
        <f t="shared" si="0"/>
        <v>634</v>
      </c>
      <c r="I17" s="35">
        <f t="shared" si="1"/>
        <v>40</v>
      </c>
      <c r="K17" s="72"/>
      <c r="L17" s="13"/>
      <c r="O17" s="73"/>
    </row>
    <row r="18" s="8" customFormat="1" spans="1:15">
      <c r="A18" s="31">
        <v>10</v>
      </c>
      <c r="B18" s="32" t="s">
        <v>24</v>
      </c>
      <c r="C18" s="33">
        <v>685</v>
      </c>
      <c r="D18" s="33">
        <v>615</v>
      </c>
      <c r="E18" s="33">
        <v>615</v>
      </c>
      <c r="F18" s="33">
        <v>645</v>
      </c>
      <c r="G18" s="34">
        <v>630</v>
      </c>
      <c r="H18" s="35">
        <f t="shared" si="0"/>
        <v>638</v>
      </c>
      <c r="I18" s="35">
        <f t="shared" si="1"/>
        <v>70</v>
      </c>
      <c r="K18" s="72"/>
      <c r="L18" s="13"/>
      <c r="O18" s="73"/>
    </row>
    <row r="19" s="8" customFormat="1" ht="29.25" customHeight="1" spans="1:9">
      <c r="A19" s="36"/>
      <c r="B19" s="37">
        <f>SUM((H9+H10+H11+H12+H13+H14+H15+H16+H17+H18)/10)</f>
        <v>624.5</v>
      </c>
      <c r="C19" s="38"/>
      <c r="D19" s="39"/>
      <c r="E19" s="38"/>
      <c r="F19" s="38"/>
      <c r="G19" s="40">
        <f>SUM(I9+I10+I11+I12+I13+I14+I15+I16+I17+I18)/10</f>
        <v>41</v>
      </c>
      <c r="H19" s="38"/>
      <c r="I19" s="75"/>
    </row>
    <row r="20" s="8" customFormat="1" ht="29.25" customHeight="1" spans="1:9">
      <c r="A20" s="41" t="s">
        <v>25</v>
      </c>
      <c r="B20" s="42" t="s">
        <v>26</v>
      </c>
      <c r="C20" s="43">
        <v>0.577</v>
      </c>
      <c r="D20" s="42" t="s">
        <v>27</v>
      </c>
      <c r="E20" s="44">
        <v>2.115</v>
      </c>
      <c r="F20" s="42" t="s">
        <v>28</v>
      </c>
      <c r="G20" s="44">
        <v>0</v>
      </c>
      <c r="H20" s="45"/>
      <c r="I20" s="76"/>
    </row>
    <row r="21" ht="19.5" customHeight="1" spans="1:9">
      <c r="A21" s="46"/>
      <c r="B21" s="47" t="s">
        <v>29</v>
      </c>
      <c r="C21" s="48"/>
      <c r="D21" s="49"/>
      <c r="E21" s="49"/>
      <c r="F21" s="49"/>
      <c r="G21" s="49"/>
      <c r="H21" s="49"/>
      <c r="I21" s="49"/>
    </row>
    <row r="22" ht="23.25" customHeight="1" spans="1:9">
      <c r="A22" s="50" t="s">
        <v>30</v>
      </c>
      <c r="B22" s="51" t="s">
        <v>31</v>
      </c>
      <c r="C22" s="52"/>
      <c r="D22" s="53">
        <f>SUM(B19)</f>
        <v>624.5</v>
      </c>
      <c r="E22" s="10" t="s">
        <v>32</v>
      </c>
      <c r="F22" s="54"/>
      <c r="G22" s="54"/>
      <c r="H22" s="55"/>
      <c r="I22" s="55"/>
    </row>
    <row r="23" ht="36.75" customHeight="1" spans="1:10">
      <c r="A23" s="50" t="s">
        <v>33</v>
      </c>
      <c r="B23" s="51" t="s">
        <v>34</v>
      </c>
      <c r="C23" s="52"/>
      <c r="D23" s="56">
        <f>SUM(D22+C20*G19)</f>
        <v>648.157</v>
      </c>
      <c r="E23" s="10" t="s">
        <v>32</v>
      </c>
      <c r="F23" s="55"/>
      <c r="G23" s="55"/>
      <c r="J23" s="77"/>
    </row>
    <row r="24" ht="27" customHeight="1" spans="1:9">
      <c r="A24" s="50" t="s">
        <v>35</v>
      </c>
      <c r="B24" s="51" t="s">
        <v>36</v>
      </c>
      <c r="C24" s="49"/>
      <c r="D24" s="56">
        <f>SUM(D22-C20*G19)</f>
        <v>600.843</v>
      </c>
      <c r="E24" s="10" t="s">
        <v>32</v>
      </c>
      <c r="F24" s="55"/>
      <c r="G24" s="55"/>
      <c r="H24" s="55"/>
      <c r="I24" s="54"/>
    </row>
    <row r="25" ht="23.25" customHeight="1" spans="1:9">
      <c r="A25" s="57" t="s">
        <v>8</v>
      </c>
      <c r="B25" s="58" t="s">
        <v>29</v>
      </c>
      <c r="C25" s="49"/>
      <c r="D25" s="49"/>
      <c r="E25" s="49"/>
      <c r="F25" s="49"/>
      <c r="G25" s="49"/>
      <c r="H25" s="49"/>
      <c r="I25" s="49"/>
    </row>
    <row r="26" ht="25.5" customHeight="1" spans="1:9">
      <c r="A26" s="50" t="s">
        <v>37</v>
      </c>
      <c r="B26" s="59" t="s">
        <v>38</v>
      </c>
      <c r="C26" s="49"/>
      <c r="D26" s="53">
        <f>SUM(G19)</f>
        <v>41</v>
      </c>
      <c r="E26" s="10" t="s">
        <v>32</v>
      </c>
      <c r="F26" s="54"/>
      <c r="G26" s="49"/>
      <c r="H26" s="49"/>
      <c r="I26" s="49"/>
    </row>
    <row r="27" ht="30.75" customHeight="1" spans="1:9">
      <c r="A27" s="50" t="s">
        <v>33</v>
      </c>
      <c r="B27" s="51" t="s">
        <v>34</v>
      </c>
      <c r="C27" s="49"/>
      <c r="D27" s="53">
        <f>SUM(E20*G19)</f>
        <v>86.715</v>
      </c>
      <c r="E27" s="10" t="s">
        <v>32</v>
      </c>
      <c r="F27" s="60"/>
      <c r="G27" s="49"/>
      <c r="H27" s="61"/>
      <c r="I27" s="61"/>
    </row>
    <row r="28" ht="29.25" customHeight="1" spans="1:9">
      <c r="A28" s="50" t="s">
        <v>35</v>
      </c>
      <c r="B28" s="51" t="s">
        <v>36</v>
      </c>
      <c r="C28" s="49"/>
      <c r="D28" s="56">
        <f>G20*G19</f>
        <v>0</v>
      </c>
      <c r="E28" s="10" t="s">
        <v>32</v>
      </c>
      <c r="F28" s="54"/>
      <c r="G28" s="49"/>
      <c r="H28" s="61"/>
      <c r="I28" s="61"/>
    </row>
    <row r="29" ht="33.75" customHeight="1" spans="1:9">
      <c r="A29" s="62" t="s">
        <v>39</v>
      </c>
      <c r="B29" s="63"/>
      <c r="C29" s="63"/>
      <c r="D29" s="63"/>
      <c r="E29" s="63"/>
      <c r="F29" s="63"/>
      <c r="G29" s="63"/>
      <c r="H29" s="63"/>
      <c r="I29" s="63"/>
    </row>
    <row r="30" ht="27.75" customHeight="1" spans="1:9">
      <c r="A30" s="64" t="s">
        <v>40</v>
      </c>
      <c r="B30" s="64"/>
      <c r="C30" s="64"/>
      <c r="D30" s="64"/>
      <c r="E30" s="64"/>
      <c r="F30" s="64"/>
      <c r="G30" s="64"/>
      <c r="H30" s="64"/>
      <c r="I30" s="64"/>
    </row>
    <row r="31" ht="27.75" customHeight="1" spans="1:9">
      <c r="A31" s="65" t="s">
        <v>41</v>
      </c>
      <c r="B31" s="65"/>
      <c r="C31" s="66" t="s">
        <v>42</v>
      </c>
      <c r="D31" s="67" t="s">
        <v>43</v>
      </c>
      <c r="E31" s="68">
        <v>44697</v>
      </c>
      <c r="F31" s="68"/>
      <c r="G31" s="18"/>
      <c r="H31" s="18"/>
      <c r="I31" s="49"/>
    </row>
    <row r="34" spans="1:1">
      <c r="A34" s="69"/>
    </row>
  </sheetData>
  <mergeCells count="15">
    <mergeCell ref="A1:I1"/>
    <mergeCell ref="A4:I4"/>
    <mergeCell ref="A5:I5"/>
    <mergeCell ref="C7:G7"/>
    <mergeCell ref="B21:C21"/>
    <mergeCell ref="H22:I22"/>
    <mergeCell ref="H27:I27"/>
    <mergeCell ref="H28:I28"/>
    <mergeCell ref="A29:I29"/>
    <mergeCell ref="A30:I30"/>
    <mergeCell ref="A31:B31"/>
    <mergeCell ref="E31:F31"/>
    <mergeCell ref="A7:A8"/>
    <mergeCell ref="H7:H8"/>
    <mergeCell ref="I7:I8"/>
  </mergeCells>
  <pageMargins left="0.9" right="0.349305555555556" top="0.388888888888889" bottom="0.388888888888889" header="0.509027777777778" footer="0.509027777777778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9" progId="Equation.3" r:id="rId3">
          <objectPr defaultSize="0" r:id="rId4">
            <anchor moveWithCells="1">
              <from>
                <xdr:col>0</xdr:col>
                <xdr:colOff>152400</xdr:colOff>
                <xdr:row>18</xdr:row>
                <xdr:rowOff>0</xdr:rowOff>
              </from>
              <to>
                <xdr:col>0</xdr:col>
                <xdr:colOff>373380</xdr:colOff>
                <xdr:row>18</xdr:row>
                <xdr:rowOff>182880</xdr:rowOff>
              </to>
            </anchor>
          </objectPr>
        </oleObject>
      </mc:Choice>
      <mc:Fallback>
        <oleObject shapeId="1029" progId="Equation.3" r:id="rId3"/>
      </mc:Fallback>
    </mc:AlternateContent>
    <mc:AlternateContent xmlns:mc="http://schemas.openxmlformats.org/markup-compatibility/2006">
      <mc:Choice Requires="x14">
        <oleObject shapeId="1034" progId="Equation.3" r:id="rId5">
          <objectPr defaultSize="0" r:id="rId4">
            <anchor moveWithCells="1">
              <from>
                <xdr:col>2</xdr:col>
                <xdr:colOff>83820</xdr:colOff>
                <xdr:row>20</xdr:row>
                <xdr:rowOff>144145</xdr:rowOff>
              </from>
              <to>
                <xdr:col>2</xdr:col>
                <xdr:colOff>312420</xdr:colOff>
                <xdr:row>21</xdr:row>
                <xdr:rowOff>167640</xdr:rowOff>
              </to>
            </anchor>
          </objectPr>
        </oleObject>
      </mc:Choice>
      <mc:Fallback>
        <oleObject shapeId="1034" progId="Equation.3" r:id="rId5"/>
      </mc:Fallback>
    </mc:AlternateContent>
    <mc:AlternateContent xmlns:mc="http://schemas.openxmlformats.org/markup-compatibility/2006">
      <mc:Choice Requires="x14">
        <oleObject shapeId="1035" progId="Equation.3" r:id="rId6">
          <objectPr defaultSize="0" r:id="rId7">
            <anchor moveWithCells="1">
              <from>
                <xdr:col>2</xdr:col>
                <xdr:colOff>30480</xdr:colOff>
                <xdr:row>22</xdr:row>
                <xdr:rowOff>60960</xdr:rowOff>
              </from>
              <to>
                <xdr:col>2</xdr:col>
                <xdr:colOff>563880</xdr:colOff>
                <xdr:row>22</xdr:row>
                <xdr:rowOff>273685</xdr:rowOff>
              </to>
            </anchor>
          </objectPr>
        </oleObject>
      </mc:Choice>
      <mc:Fallback>
        <oleObject shapeId="1035" progId="Equation.3" r:id="rId6"/>
      </mc:Fallback>
    </mc:AlternateContent>
    <mc:AlternateContent xmlns:mc="http://schemas.openxmlformats.org/markup-compatibility/2006">
      <mc:Choice Requires="x14">
        <oleObject shapeId="1037" progId="Equation.3" r:id="rId8">
          <objectPr defaultSize="0" r:id="rId9">
            <anchor moveWithCells="1">
              <from>
                <xdr:col>2</xdr:col>
                <xdr:colOff>30480</xdr:colOff>
                <xdr:row>23</xdr:row>
                <xdr:rowOff>30480</xdr:rowOff>
              </from>
              <to>
                <xdr:col>2</xdr:col>
                <xdr:colOff>563880</xdr:colOff>
                <xdr:row>24</xdr:row>
                <xdr:rowOff>30480</xdr:rowOff>
              </to>
            </anchor>
          </objectPr>
        </oleObject>
      </mc:Choice>
      <mc:Fallback>
        <oleObject shapeId="1037" progId="Equation.3" r:id="rId8"/>
      </mc:Fallback>
    </mc:AlternateContent>
    <mc:AlternateContent xmlns:mc="http://schemas.openxmlformats.org/markup-compatibility/2006">
      <mc:Choice Requires="x14">
        <oleObject shapeId="1039" progId="Equation.3" r:id="rId10">
          <objectPr defaultSize="0" r:id="rId11">
            <anchor moveWithCells="1">
              <from>
                <xdr:col>2</xdr:col>
                <xdr:colOff>7620</xdr:colOff>
                <xdr:row>26</xdr:row>
                <xdr:rowOff>30480</xdr:rowOff>
              </from>
              <to>
                <xdr:col>2</xdr:col>
                <xdr:colOff>365760</xdr:colOff>
                <xdr:row>26</xdr:row>
                <xdr:rowOff>228600</xdr:rowOff>
              </to>
            </anchor>
          </objectPr>
        </oleObject>
      </mc:Choice>
      <mc:Fallback>
        <oleObject shapeId="1039" progId="Equation.3" r:id="rId10"/>
      </mc:Fallback>
    </mc:AlternateContent>
    <mc:AlternateContent xmlns:mc="http://schemas.openxmlformats.org/markup-compatibility/2006">
      <mc:Choice Requires="x14">
        <oleObject shapeId="1041" progId="Equation.3" r:id="rId12">
          <objectPr defaultSize="0" r:id="rId13">
            <anchor moveWithCells="1" sizeWithCells="1">
              <from>
                <xdr:col>0</xdr:col>
                <xdr:colOff>327660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7620</xdr:rowOff>
              </to>
            </anchor>
          </objectPr>
        </oleObject>
      </mc:Choice>
      <mc:Fallback>
        <oleObject shapeId="1041" progId="Equation.3" r:id="rId12"/>
      </mc:Fallback>
    </mc:AlternateContent>
    <mc:AlternateContent xmlns:mc="http://schemas.openxmlformats.org/markup-compatibility/2006">
      <mc:Choice Requires="x14">
        <oleObject shapeId="1042" progId="Equation.3" r:id="rId14">
          <objectPr defaultSize="0" r:id="rId15">
            <anchor moveWithCells="1">
              <from>
                <xdr:col>2</xdr:col>
                <xdr:colOff>22860</xdr:colOff>
                <xdr:row>27</xdr:row>
                <xdr:rowOff>30480</xdr:rowOff>
              </from>
              <to>
                <xdr:col>2</xdr:col>
                <xdr:colOff>350520</xdr:colOff>
                <xdr:row>28</xdr:row>
                <xdr:rowOff>0</xdr:rowOff>
              </to>
            </anchor>
          </objectPr>
        </oleObject>
      </mc:Choice>
      <mc:Fallback>
        <oleObject shapeId="1042" progId="Equation.3" r:id="rId14"/>
      </mc:Fallback>
    </mc:AlternateContent>
    <mc:AlternateContent xmlns:mc="http://schemas.openxmlformats.org/markup-compatibility/2006">
      <mc:Choice Requires="x14">
        <oleObject shapeId="1043" progId="Equation.3" r:id="rId16">
          <objectPr defaultSize="0" r:id="rId17">
            <anchor moveWithCells="1" sizeWithCells="1">
              <from>
                <xdr:col>7</xdr:col>
                <xdr:colOff>175260</xdr:colOff>
                <xdr:row>6</xdr:row>
                <xdr:rowOff>60960</xdr:rowOff>
              </from>
              <to>
                <xdr:col>7</xdr:col>
                <xdr:colOff>365760</xdr:colOff>
                <xdr:row>7</xdr:row>
                <xdr:rowOff>67945</xdr:rowOff>
              </to>
            </anchor>
          </objectPr>
        </oleObject>
      </mc:Choice>
      <mc:Fallback>
        <oleObject shapeId="1043" progId="Equation.3" r:id="rId16"/>
      </mc:Fallback>
    </mc:AlternateContent>
    <mc:AlternateContent xmlns:mc="http://schemas.openxmlformats.org/markup-compatibility/2006">
      <mc:Choice Requires="x14">
        <oleObject shapeId="1049" progId="Equation.3" r:id="rId18">
          <objectPr defaultSize="0" r:id="rId13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22860</xdr:rowOff>
              </to>
            </anchor>
          </objectPr>
        </oleObject>
      </mc:Choice>
      <mc:Fallback>
        <oleObject shapeId="1049" progId="Equation.3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1" sqref="A1:K1"/>
    </sheetView>
  </sheetViews>
  <sheetFormatPr defaultColWidth="9" defaultRowHeight="15.6"/>
  <cols>
    <col min="2" max="2" width="5.125" customWidth="1"/>
    <col min="11" max="11" width="5.125" customWidth="1"/>
    <col min="12" max="12" width="5.5" customWidth="1"/>
    <col min="13" max="13" width="18.25" style="2" customWidth="1"/>
  </cols>
  <sheetData>
    <row r="1" s="1" customFormat="1" ht="21" customHeight="1" spans="1:13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5"/>
      <c r="M1" s="6"/>
    </row>
    <row r="2" s="1" customFormat="1" spans="13:13">
      <c r="M2" s="7"/>
    </row>
    <row r="3" s="1" customFormat="1" spans="13:13">
      <c r="M3" s="7"/>
    </row>
    <row r="4" s="1" customFormat="1" spans="12:14">
      <c r="L4" s="8"/>
      <c r="M4" s="7"/>
      <c r="N4" s="8"/>
    </row>
    <row r="5" s="1" customFormat="1" spans="12:14">
      <c r="L5" s="8" t="s">
        <v>34</v>
      </c>
      <c r="M5" s="9">
        <f>监视统计记录表!D23</f>
        <v>648.157</v>
      </c>
      <c r="N5" s="10"/>
    </row>
    <row r="6" s="1" customFormat="1" spans="13:14">
      <c r="M6" s="9"/>
      <c r="N6" s="11"/>
    </row>
    <row r="7" s="1" customFormat="1" spans="13:14">
      <c r="M7" s="9"/>
      <c r="N7" s="11"/>
    </row>
    <row r="8" s="1" customFormat="1" spans="12:14">
      <c r="L8" s="12" t="s">
        <v>38</v>
      </c>
      <c r="M8" s="9">
        <f>监视统计记录表!D22</f>
        <v>624.5</v>
      </c>
      <c r="N8" s="10"/>
    </row>
    <row r="9" s="1" customFormat="1" spans="12:14">
      <c r="L9" s="12"/>
      <c r="M9" s="9"/>
      <c r="N9" s="11"/>
    </row>
    <row r="10" s="1" customFormat="1" spans="13:14">
      <c r="M10" s="9"/>
      <c r="N10" s="11"/>
    </row>
    <row r="11" s="1" customFormat="1" spans="12:14">
      <c r="L11" s="8" t="s">
        <v>36</v>
      </c>
      <c r="M11" s="9">
        <f>监视统计记录表!D24</f>
        <v>600.843</v>
      </c>
      <c r="N11" s="10"/>
    </row>
    <row r="12" s="1" customFormat="1" spans="13:14">
      <c r="M12" s="7"/>
      <c r="N12" s="10"/>
    </row>
    <row r="13" s="1" customFormat="1" spans="12:14">
      <c r="L13" s="8"/>
      <c r="M13" s="7"/>
      <c r="N13" s="8"/>
    </row>
    <row r="14" s="1" customFormat="1" spans="13:13">
      <c r="M14" s="7"/>
    </row>
    <row r="15" s="1" customFormat="1" spans="13:13">
      <c r="M15" s="7"/>
    </row>
    <row r="16" s="1" customFormat="1" ht="18" customHeight="1" spans="6:13">
      <c r="F16" s="4" t="s">
        <v>45</v>
      </c>
      <c r="G16" s="4"/>
      <c r="H16" s="4"/>
      <c r="M16" s="7"/>
    </row>
    <row r="17" s="1" customFormat="1" spans="13:13">
      <c r="M17" s="7"/>
    </row>
    <row r="18" s="1" customFormat="1" spans="12:13">
      <c r="L18" s="8" t="s">
        <v>34</v>
      </c>
      <c r="M18" s="7">
        <f>监视统计记录表!D27</f>
        <v>86.715</v>
      </c>
    </row>
    <row r="19" s="1" customFormat="1" spans="12:13">
      <c r="L19" s="8"/>
      <c r="M19" s="7"/>
    </row>
    <row r="20" s="1" customFormat="1" spans="13:14">
      <c r="M20" s="7"/>
      <c r="N20" s="13"/>
    </row>
    <row r="21" s="1" customFormat="1" spans="12:13">
      <c r="L21" s="12" t="s">
        <v>38</v>
      </c>
      <c r="M21" s="7">
        <f>监视统计记录表!D26</f>
        <v>41</v>
      </c>
    </row>
    <row r="22" s="1" customFormat="1" spans="13:14">
      <c r="M22" s="7"/>
      <c r="N22" s="13"/>
    </row>
    <row r="23" s="1" customFormat="1" spans="12:14">
      <c r="L23" s="12"/>
      <c r="M23" s="7"/>
      <c r="N23" s="13"/>
    </row>
    <row r="24" s="1" customFormat="1" spans="12:13">
      <c r="L24" s="8" t="s">
        <v>36</v>
      </c>
      <c r="M24" s="7">
        <f>监视统计记录表!D28</f>
        <v>0</v>
      </c>
    </row>
    <row r="25" s="1" customFormat="1" spans="13:14">
      <c r="M25" s="7"/>
      <c r="N25" s="13"/>
    </row>
    <row r="26" s="1" customFormat="1" spans="13:14">
      <c r="M26" s="7"/>
      <c r="N26" s="13"/>
    </row>
    <row r="27" s="1" customFormat="1" spans="12:14">
      <c r="L27" s="8"/>
      <c r="M27" s="7"/>
      <c r="N27" s="14"/>
    </row>
    <row r="28" s="1" customFormat="1" spans="13:14">
      <c r="M28" s="7"/>
      <c r="N28" s="13"/>
    </row>
    <row r="29" s="1" customFormat="1" spans="13:14">
      <c r="M29" s="7"/>
      <c r="N29" s="13"/>
    </row>
    <row r="30" s="1" customFormat="1" spans="13:13">
      <c r="M30" s="7"/>
    </row>
    <row r="31" s="1" customFormat="1" spans="13:13">
      <c r="M31" s="7"/>
    </row>
    <row r="32" s="1" customFormat="1" spans="13:13">
      <c r="M32" s="7"/>
    </row>
    <row r="33" s="1" customFormat="1" spans="13:13">
      <c r="M33" s="7"/>
    </row>
    <row r="34" s="1" customFormat="1" spans="13:13">
      <c r="M34" s="7"/>
    </row>
    <row r="35" s="1" customFormat="1" spans="13:13">
      <c r="M35" s="7"/>
    </row>
  </sheetData>
  <mergeCells count="2">
    <mergeCell ref="A1:K1"/>
    <mergeCell ref="F16:H16"/>
  </mergeCells>
  <pageMargins left="1.13888888888889" right="0.75" top="0.709027777777778" bottom="0.629166666666667" header="0.509027777777778" footer="0.509027777777778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" sqref="A4"/>
    </sheetView>
  </sheetViews>
  <sheetFormatPr defaultColWidth="9" defaultRowHeight="15.6"/>
  <sheetData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监视统计记录表</vt:lpstr>
      <vt:lpstr>过程质控图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郭小红</cp:lastModifiedBy>
  <dcterms:created xsi:type="dcterms:W3CDTF">1996-12-17T01:32:00Z</dcterms:created>
  <cp:lastPrinted>2021-03-14T02:32:00Z</cp:lastPrinted>
  <dcterms:modified xsi:type="dcterms:W3CDTF">2023-01-14T04:12:03Z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A984A90C47BE4C8C987BDA507DCDEF6B</vt:lpwstr>
  </property>
</Properties>
</file>