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theme/themeOverride2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溶剂残留" sheetId="20" r:id="rId1"/>
  </sheets>
  <definedNames>
    <definedName name="_xlnm.Print_Area" localSheetId="0">溶剂残留!$A$1:$I$31</definedName>
    <definedName name="_xlnm.Print_Titles" localSheetId="0">溶剂残留!$1:$2</definedName>
  </definedNames>
  <calcPr calcId="144525"/>
</workbook>
</file>

<file path=xl/sharedStrings.xml><?xml version="1.0" encoding="utf-8"?>
<sst xmlns="http://schemas.openxmlformats.org/spreadsheetml/2006/main" count="63" uniqueCount="48">
  <si>
    <r>
      <rPr>
        <sz val="14"/>
        <rFont val="宋体"/>
        <charset val="134"/>
      </rPr>
      <t>武汉虹之彩包装印刷有限公司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武汉红金龙印务股份有限公司</t>
    </r>
  </si>
  <si>
    <r>
      <rPr>
        <b/>
        <sz val="16"/>
        <rFont val="宋体"/>
        <charset val="134"/>
      </rPr>
      <t>附录D:烟用包装印刷品溶剂残留</t>
    </r>
    <r>
      <rPr>
        <b/>
        <sz val="16"/>
        <rFont val="Times New Roman"/>
        <charset val="134"/>
      </rPr>
      <t>(</t>
    </r>
    <r>
      <rPr>
        <b/>
        <sz val="16"/>
        <rFont val="宋体"/>
        <charset val="134"/>
      </rPr>
      <t>异丙醇）测量过程
监视统计表及控制图</t>
    </r>
  </si>
  <si>
    <r>
      <rPr>
        <sz val="12"/>
        <rFont val="宋体"/>
        <charset val="134"/>
      </rPr>
      <t>测量过程名称：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烟用包装印刷品溶剂残留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异丙醇）测量过程</t>
    </r>
  </si>
  <si>
    <r>
      <rPr>
        <sz val="12"/>
        <rFont val="宋体"/>
        <charset val="134"/>
      </rPr>
      <t>被测参数：烟用包装印刷品溶剂残留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异丙醇）</t>
    </r>
    <r>
      <rPr>
        <sz val="12"/>
        <rFont val="Times New Roman"/>
        <charset val="134"/>
      </rPr>
      <t xml:space="preserve">                                 </t>
    </r>
  </si>
  <si>
    <r>
      <rPr>
        <sz val="12"/>
        <rFont val="宋体"/>
        <charset val="134"/>
      </rPr>
      <t>测量仪器：气相色谱仪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质谱联用仪</t>
    </r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</si>
  <si>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核查标准：样品中异丙醇含量</t>
    </r>
  </si>
  <si>
    <r>
      <rPr>
        <sz val="12"/>
        <rFont val="宋体"/>
        <charset val="134"/>
      </rPr>
      <t>序号</t>
    </r>
  </si>
  <si>
    <t>核查日期</t>
  </si>
  <si>
    <r>
      <rPr>
        <sz val="12"/>
        <rFont val="宋体"/>
        <charset val="134"/>
      </rPr>
      <t>观察记录（</t>
    </r>
    <r>
      <rPr>
        <sz val="12"/>
        <rFont val="Times New Roman"/>
        <charset val="134"/>
      </rPr>
      <t>mg/m</t>
    </r>
    <r>
      <rPr>
        <sz val="12"/>
        <rFont val="Microsoft YaHei"/>
        <charset val="134"/>
      </rPr>
      <t>²</t>
    </r>
    <r>
      <rPr>
        <sz val="12"/>
        <rFont val="宋体"/>
        <charset val="134"/>
      </rPr>
      <t>）</t>
    </r>
  </si>
  <si>
    <t>R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</si>
  <si>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</si>
  <si>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</si>
  <si>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</si>
  <si>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</si>
  <si>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</si>
  <si>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2022.10.9~2022.10.11</t>
  </si>
  <si>
    <t>序号</t>
  </si>
  <si>
    <t>LCL</t>
  </si>
  <si>
    <t>X均值</t>
  </si>
  <si>
    <t>CL</t>
  </si>
  <si>
    <t>UCL</t>
  </si>
  <si>
    <t>R均值</t>
  </si>
  <si>
    <t>2022.10.12~2022.10.14</t>
  </si>
  <si>
    <t>2022.10.15~2022.10.17</t>
  </si>
  <si>
    <t>2022.10.18~2022.10.20</t>
  </si>
  <si>
    <t>2022.10.21~2022.10.23</t>
  </si>
  <si>
    <t>2022.10.24~2022.10.26</t>
  </si>
  <si>
    <t>2022.10.27~2022.10.29</t>
  </si>
  <si>
    <t>2022.10.30~2022.11.1</t>
  </si>
  <si>
    <t>2022.11.2~2022.11.4</t>
  </si>
  <si>
    <t>2022.11.5~2022.11.8</t>
  </si>
  <si>
    <r>
      <rPr>
        <sz val="12"/>
        <rFont val="宋体"/>
        <charset val="134"/>
      </rPr>
      <t>查表得</t>
    </r>
    <r>
      <rPr>
        <sz val="12"/>
        <rFont val="Times New Roman"/>
        <charset val="134"/>
      </rPr>
      <t>:</t>
    </r>
  </si>
  <si>
    <r>
      <rPr>
        <sz val="12"/>
        <rFont val="Times New Roman"/>
        <charset val="134"/>
      </rPr>
      <t>A</t>
    </r>
    <r>
      <rPr>
        <vertAlign val="subscript"/>
        <sz val="12"/>
        <rFont val="Times New Roman"/>
        <charset val="134"/>
      </rPr>
      <t>2=</t>
    </r>
  </si>
  <si>
    <r>
      <rPr>
        <sz val="12"/>
        <rFont val="Times New Roman"/>
        <charset val="134"/>
      </rPr>
      <t>D</t>
    </r>
    <r>
      <rPr>
        <vertAlign val="subscript"/>
        <sz val="12"/>
        <rFont val="Times New Roman"/>
        <charset val="134"/>
      </rPr>
      <t>4=</t>
    </r>
  </si>
  <si>
    <r>
      <rPr>
        <sz val="12"/>
        <rFont val="Times New Roman"/>
        <charset val="134"/>
      </rPr>
      <t>D</t>
    </r>
    <r>
      <rPr>
        <vertAlign val="subscript"/>
        <sz val="12"/>
        <rFont val="Times New Roman"/>
        <charset val="134"/>
      </rPr>
      <t>3=</t>
    </r>
  </si>
  <si>
    <r>
      <rPr>
        <sz val="14"/>
        <rFont val="宋体"/>
        <charset val="134"/>
      </rPr>
      <t>控制图计算：</t>
    </r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</si>
  <si>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</si>
  <si>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</si>
  <si>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mg/m²</t>
  </si>
  <si>
    <r>
      <rPr>
        <sz val="12"/>
        <rFont val="宋体"/>
        <charset val="134"/>
      </rPr>
      <t>上控制线</t>
    </r>
  </si>
  <si>
    <t>UCL=</t>
  </si>
  <si>
    <r>
      <rPr>
        <sz val="12"/>
        <rFont val="宋体"/>
        <charset val="134"/>
      </rPr>
      <t>下控制线</t>
    </r>
  </si>
  <si>
    <t>LCL=</t>
  </si>
  <si>
    <r>
      <rPr>
        <sz val="14"/>
        <rFont val="宋体"/>
        <charset val="134"/>
      </rPr>
      <t>中心线</t>
    </r>
  </si>
  <si>
    <t>CL=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</si>
  <si>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监视结果评价：合格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</si>
  <si>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均值、极差控制图状态正常，测量过程中未出现非正常变异，满足要求。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</si>
  <si>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林明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</si>
</sst>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);[Red]\(0.00\)"/>
    <numFmt numFmtId="178" formatCode="0.0000_ "/>
    <numFmt numFmtId="179" formatCode="0.00_ "/>
  </numFmts>
  <fonts count="32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b/>
      <sz val="16"/>
      <name val="宋体"/>
      <charset val="134"/>
    </font>
    <font>
      <sz val="16"/>
      <name val="Times New Roman"/>
      <charset val="134"/>
    </font>
    <font>
      <sz val="9"/>
      <name val="Times New Roman"/>
      <charset val="134"/>
    </font>
    <font>
      <b/>
      <sz val="18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Times New Roman"/>
      <charset val="134"/>
    </font>
    <font>
      <sz val="12"/>
      <name val="Microsoft YaHei"/>
      <charset val="134"/>
    </font>
    <font>
      <vertAlign val="subscript"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/>
    <xf numFmtId="178" fontId="1" fillId="0" borderId="7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Border="1"/>
    <xf numFmtId="179" fontId="1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5" xfId="0" applyFont="1" applyBorder="1" applyAlignme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4" Type="http://schemas.microsoft.com/office/2011/relationships/chartColorStyle" Target="colors2.xml"/><Relationship Id="rId3" Type="http://schemas.microsoft.com/office/2011/relationships/chartStyle" Target="style2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  <a:r>
              <a:t>均值控制图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溶剂残留!$N$9</c:f>
              <c:strCache>
                <c:ptCount val="1"/>
                <c:pt idx="0">
                  <c:v>LCL</c:v>
                </c:pt>
              </c:strCache>
            </c:strRef>
          </c:tx>
          <c:spPr>
            <a:ln w="28575" cap="rnd">
              <a:solidFill>
                <a:srgbClr val="6DD1BA"/>
              </a:solidFill>
              <a:round/>
              <a:tailEnd type="triangle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溶剂残留!$N$10:$N$19</c:f>
              <c:numCache>
                <c:formatCode>0.0000_ </c:formatCode>
                <c:ptCount val="10"/>
                <c:pt idx="0">
                  <c:v>1.5757</c:v>
                </c:pt>
                <c:pt idx="1">
                  <c:v>1.5757</c:v>
                </c:pt>
                <c:pt idx="2">
                  <c:v>1.5757</c:v>
                </c:pt>
                <c:pt idx="3">
                  <c:v>1.5757</c:v>
                </c:pt>
                <c:pt idx="4">
                  <c:v>1.5757</c:v>
                </c:pt>
                <c:pt idx="5">
                  <c:v>1.5757</c:v>
                </c:pt>
                <c:pt idx="6">
                  <c:v>1.5757</c:v>
                </c:pt>
                <c:pt idx="7">
                  <c:v>1.5757</c:v>
                </c:pt>
                <c:pt idx="8">
                  <c:v>1.5757</c:v>
                </c:pt>
                <c:pt idx="9">
                  <c:v>1.5757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溶剂残留!$O$9</c:f>
              <c:strCache>
                <c:ptCount val="1"/>
                <c:pt idx="0">
                  <c:v>X均值</c:v>
                </c:pt>
              </c:strCache>
            </c:strRef>
          </c:tx>
          <c:spPr>
            <a:ln w="28575" cap="rnd">
              <a:solidFill>
                <a:srgbClr val="ED4063"/>
              </a:solidFill>
              <a:round/>
              <a:tailEnd type="triangle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溶剂残留!$O$10:$O$19</c:f>
              <c:numCache>
                <c:formatCode>0.0000_ </c:formatCode>
                <c:ptCount val="10"/>
                <c:pt idx="0">
                  <c:v>1.632</c:v>
                </c:pt>
                <c:pt idx="1">
                  <c:v>1.63</c:v>
                </c:pt>
                <c:pt idx="2">
                  <c:v>1.596</c:v>
                </c:pt>
                <c:pt idx="3">
                  <c:v>1.594</c:v>
                </c:pt>
                <c:pt idx="4">
                  <c:v>1.592</c:v>
                </c:pt>
                <c:pt idx="5">
                  <c:v>1.61</c:v>
                </c:pt>
                <c:pt idx="6">
                  <c:v>1.594</c:v>
                </c:pt>
                <c:pt idx="7">
                  <c:v>1.606</c:v>
                </c:pt>
                <c:pt idx="8">
                  <c:v>1.608</c:v>
                </c:pt>
                <c:pt idx="9">
                  <c:v>1.6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溶剂残留!$P$9</c:f>
              <c:strCache>
                <c:ptCount val="1"/>
                <c:pt idx="0">
                  <c:v>CL</c:v>
                </c:pt>
              </c:strCache>
            </c:strRef>
          </c:tx>
          <c:spPr>
            <a:ln w="28575" cap="rnd">
              <a:solidFill>
                <a:srgbClr val="F1872B"/>
              </a:solidFill>
              <a:round/>
              <a:tailEnd type="triangle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溶剂残留!$P$10:$P$19</c:f>
              <c:numCache>
                <c:formatCode>0.0000_ </c:formatCode>
                <c:ptCount val="10"/>
                <c:pt idx="0">
                  <c:v>1.6074</c:v>
                </c:pt>
                <c:pt idx="1">
                  <c:v>1.6074</c:v>
                </c:pt>
                <c:pt idx="2">
                  <c:v>1.6074</c:v>
                </c:pt>
                <c:pt idx="3">
                  <c:v>1.6074</c:v>
                </c:pt>
                <c:pt idx="4">
                  <c:v>1.6074</c:v>
                </c:pt>
                <c:pt idx="5">
                  <c:v>1.6074</c:v>
                </c:pt>
                <c:pt idx="6">
                  <c:v>1.6074</c:v>
                </c:pt>
                <c:pt idx="7">
                  <c:v>1.6074</c:v>
                </c:pt>
                <c:pt idx="8">
                  <c:v>1.6074</c:v>
                </c:pt>
                <c:pt idx="9">
                  <c:v>1.6074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溶剂残留!$Q$9</c:f>
              <c:strCache>
                <c:ptCount val="1"/>
                <c:pt idx="0">
                  <c:v>UCL</c:v>
                </c:pt>
              </c:strCache>
            </c:strRef>
          </c:tx>
          <c:spPr>
            <a:ln w="28575" cap="rnd">
              <a:solidFill>
                <a:srgbClr val="FFCE08"/>
              </a:solidFill>
              <a:round/>
              <a:headEnd type="none"/>
              <a:tailEnd type="triangle"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溶剂残留!$Q$10:$Q$19</c:f>
              <c:numCache>
                <c:formatCode>0.0000_ </c:formatCode>
                <c:ptCount val="10"/>
                <c:pt idx="0">
                  <c:v>1.6391</c:v>
                </c:pt>
                <c:pt idx="1">
                  <c:v>1.6391</c:v>
                </c:pt>
                <c:pt idx="2">
                  <c:v>1.6391</c:v>
                </c:pt>
                <c:pt idx="3">
                  <c:v>1.6391</c:v>
                </c:pt>
                <c:pt idx="4">
                  <c:v>1.6391</c:v>
                </c:pt>
                <c:pt idx="5">
                  <c:v>1.6391</c:v>
                </c:pt>
                <c:pt idx="6">
                  <c:v>1.6391</c:v>
                </c:pt>
                <c:pt idx="7">
                  <c:v>1.6391</c:v>
                </c:pt>
                <c:pt idx="8">
                  <c:v>1.6391</c:v>
                </c:pt>
                <c:pt idx="9">
                  <c:v>1.6391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7323064"/>
        <c:axId val="679267620"/>
      </c:lineChart>
      <c:catAx>
        <c:axId val="747323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  <a:tailEnd type="triangle" w="med" len="lg"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679267620"/>
        <c:crosses val="autoZero"/>
        <c:auto val="1"/>
        <c:lblAlgn val="ctr"/>
        <c:lblOffset val="100"/>
        <c:noMultiLvlLbl val="0"/>
      </c:catAx>
      <c:valAx>
        <c:axId val="679267620"/>
        <c:scaling>
          <c:orientation val="minMax"/>
          <c:max val="1.9"/>
          <c:min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  <a:r>
                  <a:t>异丙醇含量</a:t>
                </a:r>
              </a:p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  <a:r>
                  <a:t>（mg/m²）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0_ " sourceLinked="1"/>
        <c:majorTickMark val="none"/>
        <c:minorTickMark val="none"/>
        <c:tickLblPos val="nextTo"/>
        <c:spPr>
          <a:noFill/>
          <a:ln>
            <a:noFill/>
            <a:tailEnd type="triangle" w="med" len="lg"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747323064"/>
        <c:crosses val="autoZero"/>
        <c:crossBetween val="between"/>
        <c:majorUnit val="0.0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  <a:r>
              <a:rPr altLang="en-US"/>
              <a:t>极差控制图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溶剂残留!$AC$9</c:f>
              <c:strCache>
                <c:ptCount val="1"/>
                <c:pt idx="0">
                  <c:v>序号</c:v>
                </c:pt>
              </c:strCache>
            </c:strRef>
          </c:tx>
          <c:spPr>
            <a:ln w="28575" cap="rnd">
              <a:solidFill>
                <a:srgbClr val="EA741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溶剂残留!$AC$10:$AC$19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溶剂残留!$AD$9</c:f>
              <c:strCache>
                <c:ptCount val="1"/>
                <c:pt idx="0">
                  <c:v>LCL</c:v>
                </c:pt>
              </c:strCache>
            </c:strRef>
          </c:tx>
          <c:spPr>
            <a:ln w="28575" cap="rnd">
              <a:solidFill>
                <a:srgbClr val="76AFAF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溶剂残留!$AD$10:$AD$19</c:f>
              <c:numCache>
                <c:formatCode>0.0000_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溶剂残留!$AE$9</c:f>
              <c:strCache>
                <c:ptCount val="1"/>
                <c:pt idx="0">
                  <c:v>R均值</c:v>
                </c:pt>
              </c:strCache>
            </c:strRef>
          </c:tx>
          <c:spPr>
            <a:ln w="28575" cap="rnd">
              <a:solidFill>
                <a:srgbClr val="C7C1AC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溶剂残留!$AE$10:$AE$19</c:f>
              <c:numCache>
                <c:formatCode>0.0000_ </c:formatCode>
                <c:ptCount val="10"/>
                <c:pt idx="0">
                  <c:v>0.04</c:v>
                </c:pt>
                <c:pt idx="1">
                  <c:v>0.06</c:v>
                </c:pt>
                <c:pt idx="2">
                  <c:v>0.04</c:v>
                </c:pt>
                <c:pt idx="3">
                  <c:v>0.08</c:v>
                </c:pt>
                <c:pt idx="4">
                  <c:v>0.07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0.07</c:v>
                </c:pt>
                <c:pt idx="9">
                  <c:v>0.05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溶剂残留!$AF$9</c:f>
              <c:strCache>
                <c:ptCount val="1"/>
                <c:pt idx="0">
                  <c:v>CL</c:v>
                </c:pt>
              </c:strCache>
            </c:strRef>
          </c:tx>
          <c:spPr>
            <a:ln w="28575" cap="rnd">
              <a:solidFill>
                <a:srgbClr val="FFC30B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溶剂残留!$AF$10:$AF$19</c:f>
              <c:numCache>
                <c:formatCode>0.0000_ </c:formatCode>
                <c:ptCount val="10"/>
                <c:pt idx="0">
                  <c:v>0.055</c:v>
                </c:pt>
                <c:pt idx="1">
                  <c:v>0.055</c:v>
                </c:pt>
                <c:pt idx="2">
                  <c:v>0.055</c:v>
                </c:pt>
                <c:pt idx="3">
                  <c:v>0.055</c:v>
                </c:pt>
                <c:pt idx="4">
                  <c:v>0.055</c:v>
                </c:pt>
                <c:pt idx="5">
                  <c:v>0.055</c:v>
                </c:pt>
                <c:pt idx="6">
                  <c:v>0.055</c:v>
                </c:pt>
                <c:pt idx="7">
                  <c:v>0.055</c:v>
                </c:pt>
                <c:pt idx="8">
                  <c:v>0.055</c:v>
                </c:pt>
                <c:pt idx="9">
                  <c:v>0.055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溶剂残留!$AG$9</c:f>
              <c:strCache>
                <c:ptCount val="1"/>
                <c:pt idx="0">
                  <c:v>UCL</c:v>
                </c:pt>
              </c:strCache>
            </c:strRef>
          </c:tx>
          <c:spPr>
            <a:ln w="28575" cap="rnd">
              <a:solidFill>
                <a:srgbClr val="EA741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溶剂残留!$AG$10:$AG$19</c:f>
              <c:numCache>
                <c:formatCode>0.0000_ </c:formatCode>
                <c:ptCount val="10"/>
                <c:pt idx="0">
                  <c:v>0.1163</c:v>
                </c:pt>
                <c:pt idx="1">
                  <c:v>0.1163</c:v>
                </c:pt>
                <c:pt idx="2">
                  <c:v>0.1163</c:v>
                </c:pt>
                <c:pt idx="3">
                  <c:v>0.1163</c:v>
                </c:pt>
                <c:pt idx="4">
                  <c:v>0.1163</c:v>
                </c:pt>
                <c:pt idx="5">
                  <c:v>0.1163</c:v>
                </c:pt>
                <c:pt idx="6">
                  <c:v>0.1163</c:v>
                </c:pt>
                <c:pt idx="7">
                  <c:v>0.1163</c:v>
                </c:pt>
                <c:pt idx="8">
                  <c:v>0.1163</c:v>
                </c:pt>
                <c:pt idx="9">
                  <c:v>0.1163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1"/>
        <c:axId val="764828001"/>
        <c:axId val="413922489"/>
      </c:lineChart>
      <c:catAx>
        <c:axId val="76482800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9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413922489"/>
        <c:crosses val="autoZero"/>
        <c:auto val="1"/>
        <c:lblAlgn val="ctr"/>
        <c:lblOffset val="100"/>
        <c:noMultiLvlLbl val="0"/>
      </c:catAx>
      <c:valAx>
        <c:axId val="413922489"/>
        <c:scaling>
          <c:orientation val="minMax"/>
          <c:max val="0.2"/>
          <c:min val="-0.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defRPr>
                </a:pPr>
                <a:r>
                  <a:t>异丙醇含量</a:t>
                </a:r>
              </a:p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defRPr>
                </a:pPr>
                <a:r>
                  <a:t>（</a:t>
                </a:r>
                <a:r>
                  <a:rPr lang="en-US" altLang="zh-CN"/>
                  <a:t>mg/m</a:t>
                </a:r>
                <a:r>
                  <a:rPr lang="en-US" altLang="zh-CN" baseline="30000">
                    <a:solidFill>
                      <a:schemeClr val="tx1">
                        <a:lumMod val="65000"/>
                        <a:lumOff val="35000"/>
                      </a:schemeClr>
                    </a:solidFill>
                    <a:uFillTx/>
                  </a:rPr>
                  <a:t>2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0237591155022348"/>
              <c:y val="0.3496674833741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76482800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</c:dTable>
      <c:spPr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plotVisOnly val="1"/>
    <c:dispBlanksAs val="gap"/>
    <c:showDLblsOverMax val="0"/>
  </c:chart>
  <c:spPr>
    <a:blipFill rotWithShape="1">
      <a:blip xmlns:r="http://schemas.openxmlformats.org/officeDocument/2006/relationships" r:embed="rId2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  <a:cs typeface="微软雅黑" panose="020B0503020204020204" pitchFamily="34" charset="-122"/>
          <a:sym typeface="微软雅黑" panose="020B0503020204020204" pitchFamily="34" charset="-122"/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11.wmf"/><Relationship Id="rId8" Type="http://schemas.openxmlformats.org/officeDocument/2006/relationships/image" Target="../media/image10.wmf"/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18</xdr:row>
      <xdr:rowOff>47625</xdr:rowOff>
    </xdr:from>
    <xdr:to>
      <xdr:col>5</xdr:col>
      <xdr:colOff>561975</xdr:colOff>
      <xdr:row>18</xdr:row>
      <xdr:rowOff>247650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4208145" y="677481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25</xdr:row>
      <xdr:rowOff>47625</xdr:rowOff>
    </xdr:from>
    <xdr:to>
      <xdr:col>2</xdr:col>
      <xdr:colOff>390525</xdr:colOff>
      <xdr:row>25</xdr:row>
      <xdr:rowOff>285750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2226945" y="951103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241935</xdr:colOff>
          <xdr:row>6</xdr:row>
          <xdr:rowOff>112395</xdr:rowOff>
        </xdr:from>
        <xdr:to>
          <xdr:col>7</xdr:col>
          <xdr:colOff>470535</xdr:colOff>
          <xdr:row>7</xdr:row>
          <xdr:rowOff>121920</xdr:rowOff>
        </xdr:to>
        <xdr:sp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5297805" y="2455545"/>
              <a:ext cx="2286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18</xdr:row>
          <xdr:rowOff>0</xdr:rowOff>
        </xdr:from>
        <xdr:to>
          <xdr:col>1</xdr:col>
          <xdr:colOff>240665</xdr:colOff>
          <xdr:row>19</xdr:row>
          <xdr:rowOff>19050</xdr:rowOff>
        </xdr:to>
        <xdr:sp>
          <xdr:nvSpPr>
            <xdr:cNvPr id="22530" name="Object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457200" y="6727190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19050</xdr:rowOff>
        </xdr:from>
        <xdr:to>
          <xdr:col>2</xdr:col>
          <xdr:colOff>390525</xdr:colOff>
          <xdr:row>22</xdr:row>
          <xdr:rowOff>28575</xdr:rowOff>
        </xdr:to>
        <xdr:sp>
          <xdr:nvSpPr>
            <xdr:cNvPr id="22531" name="Object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2274570" y="7872730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95250</xdr:rowOff>
        </xdr:from>
        <xdr:to>
          <xdr:col>3</xdr:col>
          <xdr:colOff>57150</xdr:colOff>
          <xdr:row>22</xdr:row>
          <xdr:rowOff>457200</xdr:rowOff>
        </xdr:to>
        <xdr:sp>
          <xdr:nvSpPr>
            <xdr:cNvPr id="22532" name="Object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2207895" y="8244205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23</xdr:row>
          <xdr:rowOff>47625</xdr:rowOff>
        </xdr:from>
        <xdr:to>
          <xdr:col>3</xdr:col>
          <xdr:colOff>57150</xdr:colOff>
          <xdr:row>24</xdr:row>
          <xdr:rowOff>9525</xdr:rowOff>
        </xdr:to>
        <xdr:sp>
          <xdr:nvSpPr>
            <xdr:cNvPr id="22533" name="Object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2207895" y="8663305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114300</xdr:rowOff>
        </xdr:from>
        <xdr:to>
          <xdr:col>2</xdr:col>
          <xdr:colOff>428625</xdr:colOff>
          <xdr:row>27</xdr:row>
          <xdr:rowOff>0</xdr:rowOff>
        </xdr:to>
        <xdr:sp>
          <xdr:nvSpPr>
            <xdr:cNvPr id="22534" name="Object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2188845" y="9901555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20</xdr:row>
          <xdr:rowOff>95250</xdr:rowOff>
        </xdr:from>
        <xdr:to>
          <xdr:col>0</xdr:col>
          <xdr:colOff>685800</xdr:colOff>
          <xdr:row>20</xdr:row>
          <xdr:rowOff>438150</xdr:rowOff>
        </xdr:to>
        <xdr:sp>
          <xdr:nvSpPr>
            <xdr:cNvPr id="22535" name="Object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492760" y="7472680"/>
              <a:ext cx="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57150</xdr:rowOff>
        </xdr:from>
        <xdr:to>
          <xdr:col>2</xdr:col>
          <xdr:colOff>552450</xdr:colOff>
          <xdr:row>27</xdr:row>
          <xdr:rowOff>361950</xdr:rowOff>
        </xdr:to>
        <xdr:sp>
          <xdr:nvSpPr>
            <xdr:cNvPr id="22536" name="Object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2198370" y="10234930"/>
              <a:ext cx="5048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8</xdr:row>
          <xdr:rowOff>0</xdr:rowOff>
        </xdr:from>
        <xdr:to>
          <xdr:col>14</xdr:col>
          <xdr:colOff>126365</xdr:colOff>
          <xdr:row>8</xdr:row>
          <xdr:rowOff>294640</xdr:rowOff>
        </xdr:to>
        <xdr:sp>
          <xdr:nvSpPr>
            <xdr:cNvPr id="22537" name="Object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9927590" y="2917190"/>
              <a:ext cx="126365" cy="2946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7</xdr:row>
          <xdr:rowOff>231775</xdr:rowOff>
        </xdr:from>
        <xdr:to>
          <xdr:col>13</xdr:col>
          <xdr:colOff>676910</xdr:colOff>
          <xdr:row>7</xdr:row>
          <xdr:rowOff>232410</xdr:rowOff>
        </xdr:to>
        <xdr:sp>
          <xdr:nvSpPr>
            <xdr:cNvPr id="22539" name="Object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9918065" y="2870200"/>
              <a:ext cx="635" cy="63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17</xdr:col>
      <xdr:colOff>553720</xdr:colOff>
      <xdr:row>8</xdr:row>
      <xdr:rowOff>269875</xdr:rowOff>
    </xdr:from>
    <xdr:to>
      <xdr:col>27</xdr:col>
      <xdr:colOff>243840</xdr:colOff>
      <xdr:row>20</xdr:row>
      <xdr:rowOff>75565</xdr:rowOff>
    </xdr:to>
    <xdr:graphicFrame>
      <xdr:nvGraphicFramePr>
        <xdr:cNvPr id="24" name="图表 23"/>
        <xdr:cNvGraphicFramePr/>
      </xdr:nvGraphicFramePr>
      <xdr:xfrm>
        <a:off x="12814935" y="3187065"/>
        <a:ext cx="6548120" cy="42659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8</xdr:row>
          <xdr:rowOff>0</xdr:rowOff>
        </xdr:from>
        <xdr:to>
          <xdr:col>30</xdr:col>
          <xdr:colOff>126365</xdr:colOff>
          <xdr:row>8</xdr:row>
          <xdr:rowOff>294640</xdr:rowOff>
        </xdr:to>
        <xdr:sp>
          <xdr:nvSpPr>
            <xdr:cNvPr id="22541" name="Object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21176615" y="2917190"/>
              <a:ext cx="126365" cy="29464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17</xdr:col>
      <xdr:colOff>546735</xdr:colOff>
      <xdr:row>20</xdr:row>
      <xdr:rowOff>400685</xdr:rowOff>
    </xdr:from>
    <xdr:to>
      <xdr:col>27</xdr:col>
      <xdr:colOff>303530</xdr:colOff>
      <xdr:row>29</xdr:row>
      <xdr:rowOff>465455</xdr:rowOff>
    </xdr:to>
    <xdr:graphicFrame>
      <xdr:nvGraphicFramePr>
        <xdr:cNvPr id="29" name="图表 28"/>
        <xdr:cNvGraphicFramePr/>
      </xdr:nvGraphicFramePr>
      <xdr:xfrm>
        <a:off x="12807950" y="7778115"/>
        <a:ext cx="6614795" cy="38461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2" Type="http://schemas.openxmlformats.org/officeDocument/2006/relationships/oleObject" Target="../embeddings/oleObject11.bin"/><Relationship Id="rId21" Type="http://schemas.openxmlformats.org/officeDocument/2006/relationships/image" Target="../media/image11.wmf"/><Relationship Id="rId20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9" Type="http://schemas.openxmlformats.org/officeDocument/2006/relationships/image" Target="../media/image10.wmf"/><Relationship Id="rId18" Type="http://schemas.openxmlformats.org/officeDocument/2006/relationships/oleObject" Target="../embeddings/oleObject9.bin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G35"/>
  <sheetViews>
    <sheetView tabSelected="1" zoomScale="70" zoomScaleNormal="70" topLeftCell="A7" workbookViewId="0">
      <selection activeCell="P4" sqref="P4"/>
    </sheetView>
  </sheetViews>
  <sheetFormatPr defaultColWidth="9" defaultRowHeight="15.75"/>
  <cols>
    <col min="1" max="1" width="6.46666666666667" style="3" customWidth="1"/>
    <col min="2" max="2" width="21.7583333333333" style="3" customWidth="1"/>
    <col min="3" max="3" width="7.375" style="3" customWidth="1"/>
    <col min="4" max="4" width="8.375" style="3" customWidth="1"/>
    <col min="5" max="5" width="7.375" style="3" customWidth="1"/>
    <col min="6" max="6" width="7.625" style="3" customWidth="1"/>
    <col min="7" max="7" width="7.375" style="3" customWidth="1"/>
    <col min="8" max="8" width="9.55833333333333" style="3" customWidth="1"/>
    <col min="9" max="9" width="9.375" style="3" customWidth="1"/>
    <col min="10" max="12" width="9" style="3"/>
    <col min="13" max="15" width="9" style="4"/>
    <col min="16" max="16" width="12.625" style="4"/>
    <col min="17" max="17" width="9" style="4"/>
    <col min="18" max="16384" width="9" style="3"/>
  </cols>
  <sheetData>
    <row r="1" ht="21.7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46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24" customHeight="1" spans="1:17">
      <c r="A3" s="9" t="s">
        <v>2</v>
      </c>
      <c r="B3" s="10"/>
      <c r="C3" s="10"/>
      <c r="D3" s="10"/>
      <c r="E3" s="10"/>
      <c r="F3" s="10"/>
      <c r="G3" s="10"/>
      <c r="H3" s="10"/>
      <c r="I3" s="10"/>
      <c r="M3" s="4"/>
      <c r="N3" s="4"/>
      <c r="O3" s="4"/>
      <c r="P3" s="4"/>
      <c r="Q3" s="4"/>
    </row>
    <row r="4" s="1" customFormat="1" ht="38" customHeight="1" spans="1:17">
      <c r="A4" s="11" t="s">
        <v>3</v>
      </c>
      <c r="B4" s="12"/>
      <c r="C4" s="12"/>
      <c r="D4" s="12"/>
      <c r="E4" s="12"/>
      <c r="F4" s="12"/>
      <c r="G4" s="12"/>
      <c r="H4" s="12"/>
      <c r="I4" s="12"/>
      <c r="M4" s="4"/>
      <c r="N4" s="4"/>
      <c r="O4" s="4"/>
      <c r="P4" s="4"/>
      <c r="Q4" s="4"/>
    </row>
    <row r="5" s="2" customFormat="1" ht="30.75" customHeight="1" spans="1:17">
      <c r="A5" s="12" t="s">
        <v>4</v>
      </c>
      <c r="B5" s="13"/>
      <c r="C5" s="13"/>
      <c r="D5" s="13"/>
      <c r="E5" s="13"/>
      <c r="F5" s="13"/>
      <c r="G5" s="13"/>
      <c r="H5" s="13"/>
      <c r="I5" s="13"/>
      <c r="M5" s="4"/>
      <c r="N5" s="4"/>
      <c r="O5" s="4"/>
      <c r="P5" s="4"/>
      <c r="Q5" s="4"/>
    </row>
    <row r="6" ht="24" customHeight="1" spans="1:9">
      <c r="A6" s="11" t="s">
        <v>5</v>
      </c>
      <c r="B6" s="13"/>
      <c r="C6" s="13"/>
      <c r="D6" s="13"/>
      <c r="E6" s="13"/>
      <c r="F6" s="13"/>
      <c r="G6" s="13"/>
      <c r="H6" s="13"/>
      <c r="I6" s="13"/>
    </row>
    <row r="7" ht="23.25" customHeight="1" spans="1:9">
      <c r="A7" s="14" t="s">
        <v>6</v>
      </c>
      <c r="B7" s="15" t="s">
        <v>7</v>
      </c>
      <c r="C7" s="16" t="s">
        <v>8</v>
      </c>
      <c r="D7" s="17"/>
      <c r="E7" s="17"/>
      <c r="F7" s="17"/>
      <c r="G7" s="17"/>
      <c r="H7" s="18"/>
      <c r="I7" s="48" t="s">
        <v>9</v>
      </c>
    </row>
    <row r="8" ht="21.95" customHeight="1" spans="1:13">
      <c r="A8" s="19"/>
      <c r="B8" s="19"/>
      <c r="C8" s="14" t="s">
        <v>10</v>
      </c>
      <c r="D8" s="14" t="s">
        <v>11</v>
      </c>
      <c r="E8" s="14" t="s">
        <v>12</v>
      </c>
      <c r="F8" s="14" t="s">
        <v>13</v>
      </c>
      <c r="G8" s="14" t="s">
        <v>14</v>
      </c>
      <c r="H8" s="20"/>
      <c r="I8" s="49"/>
      <c r="M8" s="50"/>
    </row>
    <row r="9" s="3" customFormat="1" ht="30" customHeight="1" spans="1:33">
      <c r="A9" s="17">
        <v>1</v>
      </c>
      <c r="B9" s="21" t="s">
        <v>15</v>
      </c>
      <c r="C9" s="22">
        <v>1.62</v>
      </c>
      <c r="D9" s="22">
        <v>1.63</v>
      </c>
      <c r="E9" s="22">
        <v>1.66</v>
      </c>
      <c r="F9" s="22">
        <v>1.63</v>
      </c>
      <c r="G9" s="22">
        <v>1.62</v>
      </c>
      <c r="H9" s="23">
        <f t="shared" ref="H9:H18" si="0">SUM(C9:G9)/5</f>
        <v>1.632</v>
      </c>
      <c r="I9" s="51">
        <f t="shared" ref="I9:I18" si="1">MAX(C9:G9)-MIN(C9:G9)</f>
        <v>0.0399999999999998</v>
      </c>
      <c r="M9" s="16" t="s">
        <v>16</v>
      </c>
      <c r="N9" s="52" t="s">
        <v>17</v>
      </c>
      <c r="O9" s="53" t="s">
        <v>18</v>
      </c>
      <c r="P9" s="52" t="s">
        <v>19</v>
      </c>
      <c r="Q9" s="52" t="s">
        <v>20</v>
      </c>
      <c r="AC9" s="16" t="s">
        <v>16</v>
      </c>
      <c r="AD9" s="52" t="s">
        <v>17</v>
      </c>
      <c r="AE9" s="53" t="s">
        <v>21</v>
      </c>
      <c r="AF9" s="52" t="s">
        <v>19</v>
      </c>
      <c r="AG9" s="52" t="s">
        <v>20</v>
      </c>
    </row>
    <row r="10" s="3" customFormat="1" ht="30" customHeight="1" spans="1:33">
      <c r="A10" s="17">
        <v>2</v>
      </c>
      <c r="B10" s="21" t="s">
        <v>22</v>
      </c>
      <c r="C10" s="22">
        <v>1.63</v>
      </c>
      <c r="D10" s="22">
        <v>1.65</v>
      </c>
      <c r="E10" s="22">
        <v>1.59</v>
      </c>
      <c r="F10" s="22">
        <v>1.63</v>
      </c>
      <c r="G10" s="22">
        <v>1.65</v>
      </c>
      <c r="H10" s="23">
        <f t="shared" si="0"/>
        <v>1.63</v>
      </c>
      <c r="I10" s="51">
        <f t="shared" si="1"/>
        <v>0.0599999999999998</v>
      </c>
      <c r="M10" s="17">
        <v>1</v>
      </c>
      <c r="N10" s="54">
        <v>1.5757</v>
      </c>
      <c r="O10" s="55">
        <v>1.632</v>
      </c>
      <c r="P10" s="54">
        <v>1.6074</v>
      </c>
      <c r="Q10" s="54">
        <v>1.6391</v>
      </c>
      <c r="AC10" s="17">
        <v>1</v>
      </c>
      <c r="AD10" s="54">
        <v>0</v>
      </c>
      <c r="AE10" s="55">
        <v>0.04</v>
      </c>
      <c r="AF10" s="54">
        <v>0.055</v>
      </c>
      <c r="AG10" s="54">
        <v>0.1163</v>
      </c>
    </row>
    <row r="11" s="3" customFormat="1" ht="30" customHeight="1" spans="1:33">
      <c r="A11" s="17">
        <v>3</v>
      </c>
      <c r="B11" s="21" t="s">
        <v>23</v>
      </c>
      <c r="C11" s="22">
        <v>1.58</v>
      </c>
      <c r="D11" s="22">
        <v>1.59</v>
      </c>
      <c r="E11" s="22">
        <v>1.62</v>
      </c>
      <c r="F11" s="22">
        <v>1.58</v>
      </c>
      <c r="G11" s="22">
        <v>1.61</v>
      </c>
      <c r="H11" s="23">
        <f t="shared" si="0"/>
        <v>1.596</v>
      </c>
      <c r="I11" s="51">
        <f t="shared" si="1"/>
        <v>0.04</v>
      </c>
      <c r="M11" s="17">
        <v>2</v>
      </c>
      <c r="N11" s="54">
        <v>1.5757</v>
      </c>
      <c r="O11" s="55">
        <v>1.63</v>
      </c>
      <c r="P11" s="54">
        <v>1.6074</v>
      </c>
      <c r="Q11" s="54">
        <v>1.6391</v>
      </c>
      <c r="AC11" s="17">
        <v>2</v>
      </c>
      <c r="AD11" s="54">
        <v>0</v>
      </c>
      <c r="AE11" s="55">
        <v>0.06</v>
      </c>
      <c r="AF11" s="54">
        <v>0.055</v>
      </c>
      <c r="AG11" s="54">
        <v>0.1163</v>
      </c>
    </row>
    <row r="12" s="3" customFormat="1" ht="30" customHeight="1" spans="1:33">
      <c r="A12" s="17">
        <v>4</v>
      </c>
      <c r="B12" s="21" t="s">
        <v>24</v>
      </c>
      <c r="C12" s="22">
        <v>1.55</v>
      </c>
      <c r="D12" s="22">
        <v>1.63</v>
      </c>
      <c r="E12" s="22">
        <v>1.59</v>
      </c>
      <c r="F12" s="22">
        <v>1.61</v>
      </c>
      <c r="G12" s="22">
        <v>1.59</v>
      </c>
      <c r="H12" s="23">
        <f t="shared" si="0"/>
        <v>1.594</v>
      </c>
      <c r="I12" s="51">
        <f t="shared" si="1"/>
        <v>0.0799999999999998</v>
      </c>
      <c r="M12" s="17">
        <v>3</v>
      </c>
      <c r="N12" s="54">
        <v>1.5757</v>
      </c>
      <c r="O12" s="55">
        <v>1.596</v>
      </c>
      <c r="P12" s="54">
        <v>1.6074</v>
      </c>
      <c r="Q12" s="54">
        <v>1.6391</v>
      </c>
      <c r="AC12" s="17">
        <v>3</v>
      </c>
      <c r="AD12" s="54">
        <v>0</v>
      </c>
      <c r="AE12" s="55">
        <v>0.04</v>
      </c>
      <c r="AF12" s="54">
        <v>0.055</v>
      </c>
      <c r="AG12" s="54">
        <v>0.1163</v>
      </c>
    </row>
    <row r="13" s="3" customFormat="1" ht="30" customHeight="1" spans="1:33">
      <c r="A13" s="24">
        <v>5</v>
      </c>
      <c r="B13" s="21" t="s">
        <v>25</v>
      </c>
      <c r="C13" s="22">
        <v>1.62</v>
      </c>
      <c r="D13" s="22">
        <v>1.62</v>
      </c>
      <c r="E13" s="22">
        <v>1.55</v>
      </c>
      <c r="F13" s="22">
        <v>1.59</v>
      </c>
      <c r="G13" s="22">
        <v>1.58</v>
      </c>
      <c r="H13" s="23">
        <f t="shared" si="0"/>
        <v>1.592</v>
      </c>
      <c r="I13" s="51">
        <f t="shared" si="1"/>
        <v>0.0700000000000001</v>
      </c>
      <c r="M13" s="17">
        <v>4</v>
      </c>
      <c r="N13" s="54">
        <v>1.5757</v>
      </c>
      <c r="O13" s="55">
        <v>1.594</v>
      </c>
      <c r="P13" s="54">
        <v>1.6074</v>
      </c>
      <c r="Q13" s="54">
        <v>1.6391</v>
      </c>
      <c r="AC13" s="17">
        <v>4</v>
      </c>
      <c r="AD13" s="54">
        <v>0</v>
      </c>
      <c r="AE13" s="55">
        <v>0.08</v>
      </c>
      <c r="AF13" s="54">
        <v>0.055</v>
      </c>
      <c r="AG13" s="54">
        <v>0.1163</v>
      </c>
    </row>
    <row r="14" s="3" customFormat="1" ht="30" customHeight="1" spans="1:33">
      <c r="A14" s="24">
        <v>6</v>
      </c>
      <c r="B14" s="21" t="s">
        <v>26</v>
      </c>
      <c r="C14" s="22">
        <v>1.63</v>
      </c>
      <c r="D14" s="22">
        <v>1.58</v>
      </c>
      <c r="E14" s="22">
        <v>1.62</v>
      </c>
      <c r="F14" s="22">
        <v>1.63</v>
      </c>
      <c r="G14" s="22">
        <v>1.59</v>
      </c>
      <c r="H14" s="23">
        <f t="shared" si="0"/>
        <v>1.61</v>
      </c>
      <c r="I14" s="51">
        <f t="shared" si="1"/>
        <v>0.0499999999999998</v>
      </c>
      <c r="M14" s="17">
        <v>5</v>
      </c>
      <c r="N14" s="54">
        <v>1.5757</v>
      </c>
      <c r="O14" s="55">
        <v>1.592</v>
      </c>
      <c r="P14" s="54">
        <v>1.6074</v>
      </c>
      <c r="Q14" s="54">
        <v>1.6391</v>
      </c>
      <c r="AC14" s="17">
        <v>5</v>
      </c>
      <c r="AD14" s="54">
        <v>0</v>
      </c>
      <c r="AE14" s="55">
        <v>0.07</v>
      </c>
      <c r="AF14" s="54">
        <v>0.055</v>
      </c>
      <c r="AG14" s="54">
        <v>0.1163</v>
      </c>
    </row>
    <row r="15" s="3" customFormat="1" ht="30" customHeight="1" spans="1:33">
      <c r="A15" s="24">
        <v>7</v>
      </c>
      <c r="B15" s="21" t="s">
        <v>27</v>
      </c>
      <c r="C15" s="22">
        <v>1.61</v>
      </c>
      <c r="D15" s="22">
        <v>1.59</v>
      </c>
      <c r="E15" s="22">
        <v>1.6</v>
      </c>
      <c r="F15" s="22">
        <v>1.6</v>
      </c>
      <c r="G15" s="22">
        <v>1.63</v>
      </c>
      <c r="H15" s="23">
        <f t="shared" si="0"/>
        <v>1.606</v>
      </c>
      <c r="I15" s="51">
        <f t="shared" si="1"/>
        <v>0.0399999999999998</v>
      </c>
      <c r="M15" s="17">
        <v>6</v>
      </c>
      <c r="N15" s="54">
        <v>1.5757</v>
      </c>
      <c r="O15" s="55">
        <v>1.61</v>
      </c>
      <c r="P15" s="54">
        <v>1.6074</v>
      </c>
      <c r="Q15" s="54">
        <v>1.6391</v>
      </c>
      <c r="AC15" s="17">
        <v>6</v>
      </c>
      <c r="AD15" s="54">
        <v>0</v>
      </c>
      <c r="AE15" s="55">
        <v>0.05</v>
      </c>
      <c r="AF15" s="54">
        <v>0.055</v>
      </c>
      <c r="AG15" s="54">
        <v>0.1163</v>
      </c>
    </row>
    <row r="16" s="3" customFormat="1" ht="30" customHeight="1" spans="1:33">
      <c r="A16" s="24">
        <v>8</v>
      </c>
      <c r="B16" s="21" t="s">
        <v>28</v>
      </c>
      <c r="C16" s="22">
        <v>1.62</v>
      </c>
      <c r="D16" s="22">
        <v>1.63</v>
      </c>
      <c r="E16" s="22">
        <v>1.61</v>
      </c>
      <c r="F16" s="22">
        <v>1.59</v>
      </c>
      <c r="G16" s="22">
        <v>1.58</v>
      </c>
      <c r="H16" s="23">
        <f t="shared" si="0"/>
        <v>1.606</v>
      </c>
      <c r="I16" s="51">
        <f t="shared" si="1"/>
        <v>0.0499999999999998</v>
      </c>
      <c r="M16" s="17">
        <v>7</v>
      </c>
      <c r="N16" s="54">
        <v>1.5757</v>
      </c>
      <c r="O16" s="55">
        <v>1.594</v>
      </c>
      <c r="P16" s="54">
        <v>1.6074</v>
      </c>
      <c r="Q16" s="54">
        <v>1.6391</v>
      </c>
      <c r="AC16" s="17">
        <v>7</v>
      </c>
      <c r="AD16" s="54">
        <v>0</v>
      </c>
      <c r="AE16" s="55">
        <v>0.04</v>
      </c>
      <c r="AF16" s="54">
        <v>0.055</v>
      </c>
      <c r="AG16" s="54">
        <v>0.1163</v>
      </c>
    </row>
    <row r="17" s="3" customFormat="1" ht="30" customHeight="1" spans="1:33">
      <c r="A17" s="24">
        <v>9</v>
      </c>
      <c r="B17" s="21" t="s">
        <v>29</v>
      </c>
      <c r="C17" s="22">
        <v>1.59</v>
      </c>
      <c r="D17" s="22">
        <v>1.58</v>
      </c>
      <c r="E17" s="22">
        <v>1.59</v>
      </c>
      <c r="F17" s="22">
        <v>1.63</v>
      </c>
      <c r="G17" s="22">
        <v>1.65</v>
      </c>
      <c r="H17" s="23">
        <f t="shared" si="0"/>
        <v>1.608</v>
      </c>
      <c r="I17" s="51">
        <f t="shared" si="1"/>
        <v>0.0699999999999998</v>
      </c>
      <c r="M17" s="17">
        <v>8</v>
      </c>
      <c r="N17" s="54">
        <v>1.5757</v>
      </c>
      <c r="O17" s="55">
        <v>1.606</v>
      </c>
      <c r="P17" s="54">
        <v>1.6074</v>
      </c>
      <c r="Q17" s="54">
        <v>1.6391</v>
      </c>
      <c r="AC17" s="17">
        <v>8</v>
      </c>
      <c r="AD17" s="54">
        <v>0</v>
      </c>
      <c r="AE17" s="55">
        <v>0.05</v>
      </c>
      <c r="AF17" s="54">
        <v>0.055</v>
      </c>
      <c r="AG17" s="54">
        <v>0.1163</v>
      </c>
    </row>
    <row r="18" s="3" customFormat="1" ht="30" customHeight="1" spans="1:33">
      <c r="A18" s="24">
        <v>10</v>
      </c>
      <c r="B18" s="21" t="s">
        <v>30</v>
      </c>
      <c r="C18" s="22">
        <v>1.57</v>
      </c>
      <c r="D18" s="22">
        <v>1.6</v>
      </c>
      <c r="E18" s="22">
        <v>1.62</v>
      </c>
      <c r="F18" s="22">
        <v>1.59</v>
      </c>
      <c r="G18" s="22">
        <v>1.62</v>
      </c>
      <c r="H18" s="23">
        <f t="shared" si="0"/>
        <v>1.6</v>
      </c>
      <c r="I18" s="51">
        <f t="shared" si="1"/>
        <v>0.05</v>
      </c>
      <c r="M18" s="17">
        <v>9</v>
      </c>
      <c r="N18" s="54">
        <v>1.5757</v>
      </c>
      <c r="O18" s="55">
        <v>1.608</v>
      </c>
      <c r="P18" s="54">
        <v>1.6074</v>
      </c>
      <c r="Q18" s="54">
        <v>1.6391</v>
      </c>
      <c r="AC18" s="17">
        <v>9</v>
      </c>
      <c r="AD18" s="54">
        <v>0</v>
      </c>
      <c r="AE18" s="55">
        <v>0.07</v>
      </c>
      <c r="AF18" s="54">
        <v>0.055</v>
      </c>
      <c r="AG18" s="54">
        <v>0.1163</v>
      </c>
    </row>
    <row r="19" s="3" customFormat="1" ht="21.95" customHeight="1" spans="1:33">
      <c r="A19" s="25"/>
      <c r="B19" s="26">
        <f>AVERAGE(H9:H18)</f>
        <v>1.6074</v>
      </c>
      <c r="C19" s="2"/>
      <c r="D19" s="2"/>
      <c r="E19" s="2"/>
      <c r="F19" s="1"/>
      <c r="G19" s="27">
        <f>AVERAGE(I9:I18)</f>
        <v>0.0549999999999999</v>
      </c>
      <c r="H19" s="23"/>
      <c r="I19" s="56"/>
      <c r="M19" s="17">
        <v>10</v>
      </c>
      <c r="N19" s="54">
        <v>1.5757</v>
      </c>
      <c r="O19" s="55">
        <v>1.6</v>
      </c>
      <c r="P19" s="54">
        <v>1.6074</v>
      </c>
      <c r="Q19" s="54">
        <v>1.6391</v>
      </c>
      <c r="AC19" s="17">
        <v>10</v>
      </c>
      <c r="AD19" s="54">
        <v>0</v>
      </c>
      <c r="AE19" s="55">
        <v>0.05</v>
      </c>
      <c r="AF19" s="54">
        <v>0.055</v>
      </c>
      <c r="AG19" s="54">
        <v>0.1163</v>
      </c>
    </row>
    <row r="20" s="3" customFormat="1" ht="29.25" customHeight="1" spans="1:17">
      <c r="A20" s="28" t="s">
        <v>31</v>
      </c>
      <c r="B20" s="29"/>
      <c r="C20" s="30" t="s">
        <v>32</v>
      </c>
      <c r="D20" s="31">
        <v>0.577</v>
      </c>
      <c r="E20" s="30" t="s">
        <v>33</v>
      </c>
      <c r="F20" s="31">
        <v>2.114</v>
      </c>
      <c r="G20" s="30" t="s">
        <v>34</v>
      </c>
      <c r="H20" s="31">
        <v>0</v>
      </c>
      <c r="I20" s="57"/>
      <c r="M20" s="4"/>
      <c r="N20" s="4"/>
      <c r="O20" s="4"/>
      <c r="P20" s="4"/>
      <c r="Q20" s="4"/>
    </row>
    <row r="21" ht="37.5" customHeight="1" spans="1:3">
      <c r="A21" s="32"/>
      <c r="B21" s="33" t="s">
        <v>35</v>
      </c>
      <c r="C21" s="33"/>
    </row>
    <row r="22" ht="23.25" customHeight="1" spans="1:5">
      <c r="A22" s="34" t="s">
        <v>36</v>
      </c>
      <c r="B22" s="35" t="s">
        <v>37</v>
      </c>
      <c r="C22" s="4"/>
      <c r="D22" s="36">
        <f>SUM(B19)</f>
        <v>1.6074</v>
      </c>
      <c r="E22" s="13" t="s">
        <v>38</v>
      </c>
    </row>
    <row r="23" ht="36.75" customHeight="1" spans="1:9">
      <c r="A23" s="34" t="s">
        <v>39</v>
      </c>
      <c r="B23" s="35" t="s">
        <v>40</v>
      </c>
      <c r="C23" s="4"/>
      <c r="D23" s="37">
        <f>SUM(D22+D20*G19)</f>
        <v>1.639135</v>
      </c>
      <c r="E23" s="13" t="s">
        <v>38</v>
      </c>
      <c r="F23" s="13"/>
      <c r="G23" s="13"/>
      <c r="H23" s="10"/>
      <c r="I23" s="10"/>
    </row>
    <row r="24" ht="27" customHeight="1" spans="1:8">
      <c r="A24" s="34" t="s">
        <v>41</v>
      </c>
      <c r="B24" s="35" t="s">
        <v>42</v>
      </c>
      <c r="D24" s="37">
        <f>SUM(B19-D20*G19)</f>
        <v>1.575665</v>
      </c>
      <c r="E24" s="13" t="s">
        <v>38</v>
      </c>
      <c r="F24" s="38"/>
      <c r="G24" s="38"/>
      <c r="H24" s="38"/>
    </row>
    <row r="25" ht="39.75" customHeight="1" spans="1:5">
      <c r="A25" s="39" t="s">
        <v>9</v>
      </c>
      <c r="B25" s="40" t="s">
        <v>35</v>
      </c>
      <c r="D25" s="41"/>
      <c r="E25" s="1"/>
    </row>
    <row r="26" ht="25.5" customHeight="1" spans="1:5">
      <c r="A26" s="42" t="s">
        <v>43</v>
      </c>
      <c r="B26" s="6" t="s">
        <v>44</v>
      </c>
      <c r="D26" s="36">
        <f>SUM(G19)</f>
        <v>0.0549999999999999</v>
      </c>
      <c r="E26" s="13" t="s">
        <v>38</v>
      </c>
    </row>
    <row r="27" ht="30.75" customHeight="1" spans="1:9">
      <c r="A27" s="34" t="s">
        <v>39</v>
      </c>
      <c r="B27" s="35" t="s">
        <v>40</v>
      </c>
      <c r="D27" s="36">
        <f>SUM(F20*G19)</f>
        <v>0.11627</v>
      </c>
      <c r="E27" s="13" t="s">
        <v>38</v>
      </c>
      <c r="F27" s="27"/>
      <c r="H27" s="10"/>
      <c r="I27" s="10"/>
    </row>
    <row r="28" ht="29.25" customHeight="1" spans="1:9">
      <c r="A28" s="34" t="s">
        <v>41</v>
      </c>
      <c r="B28" s="35" t="s">
        <v>42</v>
      </c>
      <c r="D28" s="37">
        <f>SUM(H20*G19)</f>
        <v>0</v>
      </c>
      <c r="E28" s="13" t="s">
        <v>38</v>
      </c>
      <c r="H28" s="10"/>
      <c r="I28" s="10"/>
    </row>
    <row r="29" ht="48" customHeight="1" spans="1:9">
      <c r="A29" s="43" t="s">
        <v>45</v>
      </c>
      <c r="B29" s="10"/>
      <c r="C29" s="10"/>
      <c r="D29" s="10"/>
      <c r="E29" s="10"/>
      <c r="F29" s="10"/>
      <c r="G29" s="10"/>
      <c r="H29" s="10"/>
      <c r="I29" s="10"/>
    </row>
    <row r="30" ht="46.5" customHeight="1" spans="1:9">
      <c r="A30" s="44" t="s">
        <v>46</v>
      </c>
      <c r="B30" s="44"/>
      <c r="C30" s="44"/>
      <c r="D30" s="44"/>
      <c r="E30" s="44"/>
      <c r="F30" s="44"/>
      <c r="G30" s="44"/>
      <c r="H30" s="44"/>
      <c r="I30" s="44"/>
    </row>
    <row r="31" ht="49.5" customHeight="1" spans="2:9">
      <c r="B31" s="45" t="s">
        <v>47</v>
      </c>
      <c r="C31" s="45"/>
      <c r="D31" s="45"/>
      <c r="E31" s="45"/>
      <c r="F31" s="45"/>
      <c r="G31" s="45"/>
      <c r="H31" s="45"/>
      <c r="I31" s="45"/>
    </row>
    <row r="33" ht="22.5" spans="1:14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58"/>
      <c r="N33" s="58"/>
    </row>
    <row r="34" ht="20.25" spans="1:14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59"/>
      <c r="N34" s="59"/>
    </row>
    <row r="35" ht="18.75" spans="1:14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5"/>
      <c r="N35" s="35"/>
    </row>
  </sheetData>
  <mergeCells count="22">
    <mergeCell ref="A1:I1"/>
    <mergeCell ref="A2:I2"/>
    <mergeCell ref="A3:I3"/>
    <mergeCell ref="A4:I4"/>
    <mergeCell ref="A5:I5"/>
    <mergeCell ref="A6:I6"/>
    <mergeCell ref="C7:G7"/>
    <mergeCell ref="A20:B20"/>
    <mergeCell ref="B21:C21"/>
    <mergeCell ref="H23:I23"/>
    <mergeCell ref="H27:I27"/>
    <mergeCell ref="H28:I28"/>
    <mergeCell ref="A29:I29"/>
    <mergeCell ref="A30:I30"/>
    <mergeCell ref="B31:I31"/>
    <mergeCell ref="A33:N33"/>
    <mergeCell ref="A34:N34"/>
    <mergeCell ref="A35:N35"/>
    <mergeCell ref="A7:A8"/>
    <mergeCell ref="B7:B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22529" progId="Equation.3" r:id="rId3">
          <objectPr defaultSize="0" r:id="rId4">
            <anchor moveWithCells="1" sizeWithCells="1">
              <from>
                <xdr:col>7</xdr:col>
                <xdr:colOff>241935</xdr:colOff>
                <xdr:row>6</xdr:row>
                <xdr:rowOff>112395</xdr:rowOff>
              </from>
              <to>
                <xdr:col>7</xdr:col>
                <xdr:colOff>470535</xdr:colOff>
                <xdr:row>7</xdr:row>
                <xdr:rowOff>121920</xdr:rowOff>
              </to>
            </anchor>
          </objectPr>
        </oleObject>
      </mc:Choice>
      <mc:Fallback>
        <oleObject shapeId="22529" progId="Equation.3" r:id="rId3"/>
      </mc:Fallback>
    </mc:AlternateContent>
    <mc:AlternateContent xmlns:mc="http://schemas.openxmlformats.org/markup-compatibility/2006">
      <mc:Choice Requires="x14">
        <oleObject shapeId="22530" progId="Equation.3" r:id="rId5">
          <objectPr defaultSize="0" r:id="rId6">
            <anchor moveWithCells="1">
              <from>
                <xdr:col>0</xdr:col>
                <xdr:colOff>457200</xdr:colOff>
                <xdr:row>18</xdr:row>
                <xdr:rowOff>0</xdr:rowOff>
              </from>
              <to>
                <xdr:col>1</xdr:col>
                <xdr:colOff>240665</xdr:colOff>
                <xdr:row>19</xdr:row>
                <xdr:rowOff>19050</xdr:rowOff>
              </to>
            </anchor>
          </objectPr>
        </oleObject>
      </mc:Choice>
      <mc:Fallback>
        <oleObject shapeId="22530" progId="Equation.3" r:id="rId5"/>
      </mc:Fallback>
    </mc:AlternateContent>
    <mc:AlternateContent xmlns:mc="http://schemas.openxmlformats.org/markup-compatibility/2006">
      <mc:Choice Requires="x14">
        <oleObject shapeId="22531" progId="Equation.3" r:id="rId7">
          <objectPr defaultSize="0" r:id="rId6">
            <anchor moveWithCells="1">
              <from>
                <xdr:col>2</xdr:col>
                <xdr:colOff>123825</xdr:colOff>
                <xdr:row>21</xdr:row>
                <xdr:rowOff>19050</xdr:rowOff>
              </from>
              <to>
                <xdr:col>2</xdr:col>
                <xdr:colOff>390525</xdr:colOff>
                <xdr:row>22</xdr:row>
                <xdr:rowOff>28575</xdr:rowOff>
              </to>
            </anchor>
          </objectPr>
        </oleObject>
      </mc:Choice>
      <mc:Fallback>
        <oleObject shapeId="22531" progId="Equation.3" r:id="rId7"/>
      </mc:Fallback>
    </mc:AlternateContent>
    <mc:AlternateContent xmlns:mc="http://schemas.openxmlformats.org/markup-compatibility/2006">
      <mc:Choice Requires="x14">
        <oleObject shapeId="22532" progId="Equation.3" r:id="rId8">
          <objectPr defaultSize="0" r:id="rId9">
            <anchor moveWithCells="1">
              <from>
                <xdr:col>2</xdr:col>
                <xdr:colOff>57150</xdr:colOff>
                <xdr:row>22</xdr:row>
                <xdr:rowOff>95250</xdr:rowOff>
              </from>
              <to>
                <xdr:col>3</xdr:col>
                <xdr:colOff>57150</xdr:colOff>
                <xdr:row>22</xdr:row>
                <xdr:rowOff>457200</xdr:rowOff>
              </to>
            </anchor>
          </objectPr>
        </oleObject>
      </mc:Choice>
      <mc:Fallback>
        <oleObject shapeId="22532" progId="Equation.3" r:id="rId8"/>
      </mc:Fallback>
    </mc:AlternateContent>
    <mc:AlternateContent xmlns:mc="http://schemas.openxmlformats.org/markup-compatibility/2006">
      <mc:Choice Requires="x14">
        <oleObject shapeId="22533" progId="Equation.3" r:id="rId10">
          <objectPr defaultSize="0" r:id="rId11">
            <anchor moveWithCells="1">
              <from>
                <xdr:col>2</xdr:col>
                <xdr:colOff>57150</xdr:colOff>
                <xdr:row>23</xdr:row>
                <xdr:rowOff>47625</xdr:rowOff>
              </from>
              <to>
                <xdr:col>3</xdr:col>
                <xdr:colOff>57150</xdr:colOff>
                <xdr:row>24</xdr:row>
                <xdr:rowOff>9525</xdr:rowOff>
              </to>
            </anchor>
          </objectPr>
        </oleObject>
      </mc:Choice>
      <mc:Fallback>
        <oleObject shapeId="22533" progId="Equation.3" r:id="rId10"/>
      </mc:Fallback>
    </mc:AlternateContent>
    <mc:AlternateContent xmlns:mc="http://schemas.openxmlformats.org/markup-compatibility/2006">
      <mc:Choice Requires="x14">
        <oleObject shapeId="22534" progId="Equation.3" r:id="rId12">
          <objectPr defaultSize="0" r:id="rId13">
            <anchor moveWithCells="1">
              <from>
                <xdr:col>2</xdr:col>
                <xdr:colOff>38100</xdr:colOff>
                <xdr:row>26</xdr:row>
                <xdr:rowOff>114300</xdr:rowOff>
              </from>
              <to>
                <xdr:col>2</xdr:col>
                <xdr:colOff>428625</xdr:colOff>
                <xdr:row>27</xdr:row>
                <xdr:rowOff>0</xdr:rowOff>
              </to>
            </anchor>
          </objectPr>
        </oleObject>
      </mc:Choice>
      <mc:Fallback>
        <oleObject shapeId="22534" progId="Equation.3" r:id="rId12"/>
      </mc:Fallback>
    </mc:AlternateContent>
    <mc:AlternateContent xmlns:mc="http://schemas.openxmlformats.org/markup-compatibility/2006">
      <mc:Choice Requires="x14">
        <oleObject shapeId="22535" progId="Equation.3" r:id="rId14">
          <objectPr defaultSize="0" r:id="rId15">
            <anchor moveWithCells="1" sizeWithCells="1">
              <from>
                <xdr:col>0</xdr:col>
                <xdr:colOff>533400</xdr:colOff>
                <xdr:row>20</xdr:row>
                <xdr:rowOff>95250</xdr:rowOff>
              </from>
              <to>
                <xdr:col>0</xdr:col>
                <xdr:colOff>685800</xdr:colOff>
                <xdr:row>20</xdr:row>
                <xdr:rowOff>438150</xdr:rowOff>
              </to>
            </anchor>
          </objectPr>
        </oleObject>
      </mc:Choice>
      <mc:Fallback>
        <oleObject shapeId="22535" progId="Equation.3" r:id="rId14"/>
      </mc:Fallback>
    </mc:AlternateContent>
    <mc:AlternateContent xmlns:mc="http://schemas.openxmlformats.org/markup-compatibility/2006">
      <mc:Choice Requires="x14">
        <oleObject shapeId="22536" progId="Equation.3" r:id="rId16">
          <objectPr defaultSize="0" r:id="rId17">
            <anchor moveWithCells="1">
              <from>
                <xdr:col>2</xdr:col>
                <xdr:colOff>47625</xdr:colOff>
                <xdr:row>27</xdr:row>
                <xdr:rowOff>57150</xdr:rowOff>
              </from>
              <to>
                <xdr:col>2</xdr:col>
                <xdr:colOff>552450</xdr:colOff>
                <xdr:row>27</xdr:row>
                <xdr:rowOff>361950</xdr:rowOff>
              </to>
            </anchor>
          </objectPr>
        </oleObject>
      </mc:Choice>
      <mc:Fallback>
        <oleObject shapeId="22536" progId="Equation.3" r:id="rId16"/>
      </mc:Fallback>
    </mc:AlternateContent>
    <mc:AlternateContent xmlns:mc="http://schemas.openxmlformats.org/markup-compatibility/2006">
      <mc:Choice Requires="x14">
        <oleObject shapeId="22537" progId="Equation.3" r:id="rId18">
          <objectPr defaultSize="0" r:id="rId19">
            <anchor moveWithCells="1" sizeWithCells="1">
              <from>
                <xdr:col>14</xdr:col>
                <xdr:colOff>0</xdr:colOff>
                <xdr:row>8</xdr:row>
                <xdr:rowOff>0</xdr:rowOff>
              </from>
              <to>
                <xdr:col>14</xdr:col>
                <xdr:colOff>126365</xdr:colOff>
                <xdr:row>8</xdr:row>
                <xdr:rowOff>294640</xdr:rowOff>
              </to>
            </anchor>
          </objectPr>
        </oleObject>
      </mc:Choice>
      <mc:Fallback>
        <oleObject shapeId="22537" progId="Equation.3" r:id="rId18"/>
      </mc:Fallback>
    </mc:AlternateContent>
    <mc:AlternateContent xmlns:mc="http://schemas.openxmlformats.org/markup-compatibility/2006">
      <mc:Choice Requires="x14">
        <oleObject shapeId="22539" progId="Equation.KSEE3" r:id="rId20">
          <objectPr defaultSize="0" r:id="rId21">
            <anchor moveWithCells="1">
              <from>
                <xdr:col>13</xdr:col>
                <xdr:colOff>676275</xdr:colOff>
                <xdr:row>7</xdr:row>
                <xdr:rowOff>231775</xdr:rowOff>
              </from>
              <to>
                <xdr:col>13</xdr:col>
                <xdr:colOff>676910</xdr:colOff>
                <xdr:row>7</xdr:row>
                <xdr:rowOff>232410</xdr:rowOff>
              </to>
            </anchor>
          </objectPr>
        </oleObject>
      </mc:Choice>
      <mc:Fallback>
        <oleObject shapeId="22539" progId="Equation.KSEE3" r:id="rId20"/>
      </mc:Fallback>
    </mc:AlternateContent>
    <mc:AlternateContent xmlns:mc="http://schemas.openxmlformats.org/markup-compatibility/2006">
      <mc:Choice Requires="x14">
        <oleObject shapeId="22541" progId="Equation.3" r:id="rId22">
          <objectPr defaultSize="0" r:id="rId19">
            <anchor moveWithCells="1" sizeWithCells="1">
              <from>
                <xdr:col>30</xdr:col>
                <xdr:colOff>0</xdr:colOff>
                <xdr:row>8</xdr:row>
                <xdr:rowOff>0</xdr:rowOff>
              </from>
              <to>
                <xdr:col>30</xdr:col>
                <xdr:colOff>126365</xdr:colOff>
                <xdr:row>8</xdr:row>
                <xdr:rowOff>294640</xdr:rowOff>
              </to>
            </anchor>
          </objectPr>
        </oleObject>
      </mc:Choice>
      <mc:Fallback>
        <oleObject shapeId="22541" progId="Equation.3" r:id="rId2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溶剂残留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Rayyyyy</cp:lastModifiedBy>
  <dcterms:created xsi:type="dcterms:W3CDTF">1996-12-17T01:32:00Z</dcterms:created>
  <cp:lastPrinted>2018-04-29T09:53:00Z</cp:lastPrinted>
  <dcterms:modified xsi:type="dcterms:W3CDTF">2022-12-09T15:38:05Z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9EF6365F55B040AAA3BC47CA93464079</vt:lpwstr>
  </property>
</Properties>
</file>