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86139\Desktop\0128-2020-2022江苏伸辰智能仪器有限公司12.13\D审核资料\"/>
    </mc:Choice>
  </mc:AlternateContent>
  <xr:revisionPtr revIDLastSave="0" documentId="13_ncr:1_{1B94AB1F-9D52-49F7-A63F-7204D6ADC5B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A" sheetId="1" r:id="rId1"/>
    <sheet name="1B" sheetId="2" r:id="rId2"/>
  </sheets>
  <definedNames>
    <definedName name="_xlnm.Print_Titles" localSheetId="0">'1A'!#REF!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D28" i="1" s="1"/>
  <c r="B20" i="1"/>
  <c r="F9" i="1"/>
  <c r="G9" i="1"/>
  <c r="F10" i="1"/>
  <c r="G10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D27" i="1" l="1"/>
  <c r="D25" i="1"/>
  <c r="D23" i="1" l="1"/>
  <c r="D24" i="1" s="1"/>
</calcChain>
</file>

<file path=xl/sharedStrings.xml><?xml version="1.0" encoding="utf-8"?>
<sst xmlns="http://schemas.openxmlformats.org/spreadsheetml/2006/main" count="54" uniqueCount="42">
  <si>
    <t xml:space="preserve">江苏伸辰智能仪器有限公司 </t>
  </si>
  <si>
    <t>水表示值误差标定测量过程监视统计记录表</t>
  </si>
  <si>
    <t xml:space="preserve">   测量过程名称：示值误差检定测量过程</t>
  </si>
  <si>
    <r>
      <rPr>
        <sz val="12"/>
        <rFont val="宋体"/>
        <charset val="134"/>
      </rPr>
      <t>被测参数：检定点</t>
    </r>
    <r>
      <rPr>
        <sz val="12"/>
        <rFont val="Times New Roman"/>
        <family val="1"/>
      </rPr>
      <t>Q3</t>
    </r>
    <r>
      <rPr>
        <sz val="12"/>
        <rFont val="宋体"/>
        <charset val="134"/>
      </rPr>
      <t>时示值误差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≯±2%</t>
    </r>
  </si>
  <si>
    <t>测量仪器：水表检定装置         示值误差：±0.2% 
测量范围：（2.5 m3/h）    容器100L</t>
  </si>
  <si>
    <r>
      <rPr>
        <sz val="12"/>
        <rFont val="宋体"/>
        <charset val="134"/>
      </rPr>
      <t>监视方法：统计技术</t>
    </r>
    <r>
      <rPr>
        <sz val="12"/>
        <rFont val="Times New Roman"/>
        <family val="1"/>
      </rPr>
      <t xml:space="preserve">        </t>
    </r>
    <r>
      <rPr>
        <sz val="12"/>
        <rFont val="宋体"/>
        <charset val="134"/>
      </rPr>
      <t>核查标准：容积法（</t>
    </r>
    <r>
      <rPr>
        <sz val="12"/>
        <rFont val="Times New Roman"/>
        <family val="1"/>
      </rPr>
      <t xml:space="preserve">100L) </t>
    </r>
    <r>
      <rPr>
        <sz val="12"/>
        <rFont val="宋体"/>
        <charset val="134"/>
      </rPr>
      <t>及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样品水表</t>
    </r>
    <r>
      <rPr>
        <sz val="12"/>
        <rFont val="Times New Roman"/>
        <family val="1"/>
      </rPr>
      <t xml:space="preserve">     </t>
    </r>
  </si>
  <si>
    <t>序号</t>
  </si>
  <si>
    <t>核查</t>
  </si>
  <si>
    <t>示值误差(%)</t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</si>
  <si>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</si>
  <si>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</si>
  <si>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</si>
  <si>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</si>
  <si>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</si>
  <si>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t>2022.8.20</t>
  </si>
  <si>
    <t>2022.9.20</t>
  </si>
  <si>
    <t>查表得:</t>
  </si>
  <si>
    <r>
      <rPr>
        <sz val="11"/>
        <rFont val="宋体"/>
        <charset val="134"/>
      </rPr>
      <t>A</t>
    </r>
    <r>
      <rPr>
        <vertAlign val="subscript"/>
        <sz val="11"/>
        <rFont val="宋体"/>
        <charset val="134"/>
      </rPr>
      <t>2=</t>
    </r>
  </si>
  <si>
    <r>
      <rPr>
        <sz val="11"/>
        <rFont val="宋体"/>
        <charset val="134"/>
      </rPr>
      <t>D</t>
    </r>
    <r>
      <rPr>
        <vertAlign val="subscript"/>
        <sz val="11"/>
        <rFont val="宋体"/>
        <charset val="134"/>
      </rPr>
      <t>4=</t>
    </r>
  </si>
  <si>
    <r>
      <rPr>
        <sz val="11"/>
        <rFont val="宋体"/>
        <charset val="134"/>
      </rPr>
      <t>D</t>
    </r>
    <r>
      <rPr>
        <vertAlign val="subscript"/>
        <sz val="11"/>
        <rFont val="宋体"/>
        <charset val="134"/>
      </rPr>
      <t>3=</t>
    </r>
  </si>
  <si>
    <t>--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</si>
  <si>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</si>
  <si>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</si>
  <si>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</si>
  <si>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%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</si>
  <si>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</si>
  <si>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</si>
  <si>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</si>
  <si>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</si>
  <si>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</si>
  <si>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</si>
  <si>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</si>
  <si>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均值、极差控制图状态正常，水表示值误差检定过程中未出现非正常变异，能满足顾客要求。</t>
  </si>
  <si>
    <t xml:space="preserve"> 江苏伸辰智能仪器有限公司 </t>
  </si>
  <si>
    <t>2022.6.20</t>
    <phoneticPr fontId="16" type="noConversion"/>
  </si>
  <si>
    <t>2022.3.20</t>
    <phoneticPr fontId="16" type="noConversion"/>
  </si>
  <si>
    <t>2022.4.20</t>
    <phoneticPr fontId="16" type="noConversion"/>
  </si>
  <si>
    <t>2022.5.20</t>
    <phoneticPr fontId="16" type="noConversion"/>
  </si>
  <si>
    <t>2022.7.20</t>
    <phoneticPr fontId="16" type="noConversion"/>
  </si>
  <si>
    <t>2022.10.20</t>
    <phoneticPr fontId="16" type="noConversion"/>
  </si>
  <si>
    <t>2022.11.20</t>
    <phoneticPr fontId="16" type="noConversion"/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</si>
  <si>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</t>
    </r>
    <r>
      <rPr>
        <sz val="12"/>
        <rFont val="宋体"/>
        <family val="1"/>
        <charset val="134"/>
      </rPr>
      <t>马兴彬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</si>
</sst>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00_ "/>
    <numFmt numFmtId="179" formatCode="0.000_);[Red]\(0.000\)"/>
    <numFmt numFmtId="180" formatCode="0.0000_ "/>
    <numFmt numFmtId="181" formatCode="0.00_);[Red]\(0.00\)"/>
  </numFmts>
  <fonts count="19" x14ac:knownFonts="1">
    <font>
      <sz val="12"/>
      <name val="宋体"/>
      <charset val="134"/>
    </font>
    <font>
      <sz val="16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</font>
    <font>
      <sz val="14"/>
      <name val="Times New Roman"/>
      <family val="1"/>
    </font>
    <font>
      <sz val="12"/>
      <name val="宋体"/>
      <charset val="134"/>
    </font>
    <font>
      <sz val="9"/>
      <name val="Times New Roman"/>
      <family val="1"/>
    </font>
    <font>
      <i/>
      <sz val="16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宋体"/>
      <charset val="134"/>
    </font>
    <font>
      <sz val="14"/>
      <name val="宋体"/>
      <charset val="134"/>
    </font>
    <font>
      <sz val="10.5"/>
      <name val="Times New Roman"/>
      <family val="1"/>
    </font>
    <font>
      <vertAlign val="subscript"/>
      <sz val="12"/>
      <name val="Times New Roman"/>
      <family val="1"/>
    </font>
    <font>
      <vertAlign val="subscript"/>
      <sz val="11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center" vertical="center" wrapText="1"/>
    </xf>
    <xf numFmtId="178" fontId="10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0" borderId="6" xfId="0" applyFont="1" applyBorder="1"/>
    <xf numFmtId="178" fontId="11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5" fillId="0" borderId="0" xfId="0" applyFont="1"/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13" fillId="0" borderId="0" xfId="0" applyFont="1"/>
    <xf numFmtId="179" fontId="0" fillId="0" borderId="0" xfId="0" applyNumberFormat="1" applyAlignment="1">
      <alignment horizontal="left" vertical="center"/>
    </xf>
    <xf numFmtId="180" fontId="9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0" fontId="12" fillId="0" borderId="0" xfId="0" applyFont="1"/>
    <xf numFmtId="181" fontId="0" fillId="0" borderId="0" xfId="0" applyNumberForma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0" borderId="2" xfId="0" quotePrefix="1" applyFont="1" applyBorder="1" applyAlignment="1">
      <alignment vertical="center"/>
    </xf>
    <xf numFmtId="0" fontId="0" fillId="0" borderId="0" xfId="0" quotePrefix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6" fillId="0" borderId="0" xfId="0" applyFont="1" applyAlignment="1">
      <alignment horizontal="left" wrapText="1" indent="1"/>
    </xf>
    <xf numFmtId="0" fontId="0" fillId="0" borderId="2" xfId="0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8.2907229283572595E-2"/>
          <c:y val="0.2"/>
          <c:w val="0.91709271011113702"/>
          <c:h val="0.7157487605715949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'1A'!$F$9:$F$17</c:f>
              <c:numCache>
                <c:formatCode>0.000_ </c:formatCode>
                <c:ptCount val="9"/>
                <c:pt idx="0">
                  <c:v>0.43133333333333335</c:v>
                </c:pt>
                <c:pt idx="1">
                  <c:v>0.4383333333333333</c:v>
                </c:pt>
                <c:pt idx="2">
                  <c:v>0.439</c:v>
                </c:pt>
                <c:pt idx="3">
                  <c:v>0.4463333333333333</c:v>
                </c:pt>
                <c:pt idx="4">
                  <c:v>0.44666666666666671</c:v>
                </c:pt>
                <c:pt idx="5">
                  <c:v>0.43733333333333335</c:v>
                </c:pt>
                <c:pt idx="6">
                  <c:v>0.45200000000000001</c:v>
                </c:pt>
                <c:pt idx="7">
                  <c:v>0.44733333333333336</c:v>
                </c:pt>
                <c:pt idx="8">
                  <c:v>0.43966666666666665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6-4939-AD19-9D7720EAF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36000"/>
        <c:axId val="67537536"/>
      </c:lineChart>
      <c:catAx>
        <c:axId val="675360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7537536"/>
        <c:crosses val="autoZero"/>
        <c:auto val="1"/>
        <c:lblAlgn val="ctr"/>
        <c:lblOffset val="100"/>
        <c:noMultiLvlLbl val="0"/>
      </c:catAx>
      <c:valAx>
        <c:axId val="67537536"/>
        <c:scaling>
          <c:orientation val="minMax"/>
          <c:max val="0.47000000000000003"/>
          <c:min val="0.4079999999999999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7536000"/>
        <c:crosses val="autoZero"/>
        <c:crossBetween val="between"/>
        <c:majorUnit val="0.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'1A'!$G$9:$G$17</c:f>
              <c:numCache>
                <c:formatCode>0.000_ </c:formatCode>
                <c:ptCount val="9"/>
                <c:pt idx="0">
                  <c:v>1.4000000000000012E-2</c:v>
                </c:pt>
                <c:pt idx="1">
                  <c:v>2.4000000000000021E-2</c:v>
                </c:pt>
                <c:pt idx="2">
                  <c:v>3.7000000000000033E-2</c:v>
                </c:pt>
                <c:pt idx="3">
                  <c:v>3.3000000000000029E-2</c:v>
                </c:pt>
                <c:pt idx="4">
                  <c:v>2.1000000000000019E-2</c:v>
                </c:pt>
                <c:pt idx="5">
                  <c:v>3.7000000000000033E-2</c:v>
                </c:pt>
                <c:pt idx="6">
                  <c:v>2.300000000000002E-2</c:v>
                </c:pt>
                <c:pt idx="7">
                  <c:v>3.400000000000003E-2</c:v>
                </c:pt>
                <c:pt idx="8">
                  <c:v>1.8000000000000016E-2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1-494A-B4A1-90B7AD075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53728"/>
        <c:axId val="68588288"/>
      </c:lineChart>
      <c:catAx>
        <c:axId val="68553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8588288"/>
        <c:crosses val="autoZero"/>
        <c:auto val="1"/>
        <c:lblAlgn val="ctr"/>
        <c:lblOffset val="100"/>
        <c:noMultiLvlLbl val="0"/>
      </c:catAx>
      <c:valAx>
        <c:axId val="68588288"/>
        <c:scaling>
          <c:orientation val="minMax"/>
          <c:max val="7.0000000000000007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855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224518</xdr:colOff>
      <xdr:row>19</xdr:row>
      <xdr:rowOff>47625</xdr:rowOff>
    </xdr:from>
    <xdr:to>
      <xdr:col>3</xdr:col>
      <xdr:colOff>491218</xdr:colOff>
      <xdr:row>20</xdr:row>
      <xdr:rowOff>9525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591435" y="4765675"/>
          <a:ext cx="266700" cy="203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26</xdr:row>
      <xdr:rowOff>47625</xdr:rowOff>
    </xdr:from>
    <xdr:to>
      <xdr:col>2</xdr:col>
      <xdr:colOff>390525</xdr:colOff>
      <xdr:row>27</xdr:row>
      <xdr:rowOff>28575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551305" y="676275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371475</xdr:colOff>
          <xdr:row>6</xdr:row>
          <xdr:rowOff>152400</xdr:rowOff>
        </xdr:from>
        <xdr:to>
          <xdr:col>5</xdr:col>
          <xdr:colOff>785813</xdr:colOff>
          <xdr:row>7</xdr:row>
          <xdr:rowOff>180975</xdr:rowOff>
        </xdr:to>
        <xdr:sp macro="" textlink="">
          <xdr:nvSpPr>
            <xdr:cNvPr id="19467" name="Object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19</xdr:row>
          <xdr:rowOff>0</xdr:rowOff>
        </xdr:from>
        <xdr:to>
          <xdr:col>1</xdr:col>
          <xdr:colOff>28575</xdr:colOff>
          <xdr:row>20</xdr:row>
          <xdr:rowOff>38100</xdr:rowOff>
        </xdr:to>
        <xdr:sp macro="" textlink="">
          <xdr:nvSpPr>
            <xdr:cNvPr id="19468" name="Object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47625</xdr:rowOff>
        </xdr:from>
        <xdr:to>
          <xdr:col>2</xdr:col>
          <xdr:colOff>561975</xdr:colOff>
          <xdr:row>23</xdr:row>
          <xdr:rowOff>23813</xdr:rowOff>
        </xdr:to>
        <xdr:sp macro="" textlink="">
          <xdr:nvSpPr>
            <xdr:cNvPr id="19469" name="Object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0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23</xdr:row>
          <xdr:rowOff>66675</xdr:rowOff>
        </xdr:from>
        <xdr:to>
          <xdr:col>3</xdr:col>
          <xdr:colOff>23814</xdr:colOff>
          <xdr:row>24</xdr:row>
          <xdr:rowOff>9525</xdr:rowOff>
        </xdr:to>
        <xdr:sp macro="" textlink="">
          <xdr:nvSpPr>
            <xdr:cNvPr id="19470" name="Object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0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85725</xdr:rowOff>
        </xdr:from>
        <xdr:to>
          <xdr:col>3</xdr:col>
          <xdr:colOff>28576</xdr:colOff>
          <xdr:row>25</xdr:row>
          <xdr:rowOff>76200</xdr:rowOff>
        </xdr:to>
        <xdr:sp macro="" textlink="">
          <xdr:nvSpPr>
            <xdr:cNvPr id="19471" name="Object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0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27</xdr:row>
          <xdr:rowOff>28575</xdr:rowOff>
        </xdr:from>
        <xdr:to>
          <xdr:col>2</xdr:col>
          <xdr:colOff>609600</xdr:colOff>
          <xdr:row>28</xdr:row>
          <xdr:rowOff>61913</xdr:rowOff>
        </xdr:to>
        <xdr:sp macro="" textlink="">
          <xdr:nvSpPr>
            <xdr:cNvPr id="19472" name="Object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0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938213</xdr:colOff>
          <xdr:row>21</xdr:row>
          <xdr:rowOff>176213</xdr:rowOff>
        </xdr:from>
        <xdr:to>
          <xdr:col>0</xdr:col>
          <xdr:colOff>1204913</xdr:colOff>
          <xdr:row>21</xdr:row>
          <xdr:rowOff>771525</xdr:rowOff>
        </xdr:to>
        <xdr:sp macro="" textlink="">
          <xdr:nvSpPr>
            <xdr:cNvPr id="19473" name="Object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0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28</xdr:row>
          <xdr:rowOff>28575</xdr:rowOff>
        </xdr:from>
        <xdr:to>
          <xdr:col>2</xdr:col>
          <xdr:colOff>671513</xdr:colOff>
          <xdr:row>28</xdr:row>
          <xdr:rowOff>328613</xdr:rowOff>
        </xdr:to>
        <xdr:sp macro="" textlink="">
          <xdr:nvSpPr>
            <xdr:cNvPr id="19474" name="Object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0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141513</xdr:colOff>
      <xdr:row>1</xdr:row>
      <xdr:rowOff>92529</xdr:rowOff>
    </xdr:from>
    <xdr:to>
      <xdr:col>11</xdr:col>
      <xdr:colOff>473528</xdr:colOff>
      <xdr:row>15</xdr:row>
      <xdr:rowOff>168729</xdr:rowOff>
    </xdr:to>
    <xdr:graphicFrame macro="">
      <xdr:nvGraphicFramePr>
        <xdr:cNvPr id="13" name="图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119743</xdr:colOff>
      <xdr:row>16</xdr:row>
      <xdr:rowOff>54428</xdr:rowOff>
    </xdr:from>
    <xdr:to>
      <xdr:col>12</xdr:col>
      <xdr:colOff>16328</xdr:colOff>
      <xdr:row>30</xdr:row>
      <xdr:rowOff>130628</xdr:rowOff>
    </xdr:to>
    <xdr:graphicFrame macro="">
      <xdr:nvGraphicFramePr>
        <xdr:cNvPr id="15" name="图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657906</xdr:colOff>
      <xdr:row>4</xdr:row>
      <xdr:rowOff>76880</xdr:rowOff>
    </xdr:from>
    <xdr:to>
      <xdr:col>10</xdr:col>
      <xdr:colOff>565378</xdr:colOff>
      <xdr:row>4</xdr:row>
      <xdr:rowOff>87765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657906" y="1029380"/>
          <a:ext cx="6765472" cy="1088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111580</xdr:colOff>
      <xdr:row>9</xdr:row>
      <xdr:rowOff>23813</xdr:rowOff>
    </xdr:from>
    <xdr:to>
      <xdr:col>11</xdr:col>
      <xdr:colOff>95251</xdr:colOff>
      <xdr:row>9</xdr:row>
      <xdr:rowOff>29256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797380" y="1976438"/>
          <a:ext cx="6841671" cy="544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21771</xdr:colOff>
      <xdr:row>13</xdr:row>
      <xdr:rowOff>109535</xdr:rowOff>
    </xdr:from>
    <xdr:to>
      <xdr:col>10</xdr:col>
      <xdr:colOff>653142</xdr:colOff>
      <xdr:row>13</xdr:row>
      <xdr:rowOff>129946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707571" y="2862260"/>
          <a:ext cx="6803571" cy="204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0.05981</cdr:x>
      <cdr:y>0.19041</cdr:y>
    </cdr:from>
    <cdr:to>
      <cdr:x>0.98096</cdr:x>
      <cdr:y>0.19438</cdr:y>
    </cdr:to>
    <cdr:sp macro="" textlink="">
      <cdr:nvSpPr>
        <cdr:cNvPr id="2" name="直接连接符 1"/>
        <cdr:cNvSpPr/>
      </cdr:nvSpPr>
      <cdr:spPr>
        <a:xfrm xmlns:a="http://schemas.openxmlformats.org/drawingml/2006/main" flipV="1">
          <a:off x="473214" y="547731"/>
          <a:ext cx="7288021" cy="1142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0.02906</cdr:x>
      <cdr:y>0.61505</cdr:y>
    </cdr:from>
    <cdr:to>
      <cdr:x>0.95537</cdr:x>
      <cdr:y>0.61704</cdr:y>
    </cdr:to>
    <cdr:sp macro="" textlink="">
      <cdr:nvSpPr>
        <cdr:cNvPr id="3" name="直接连接符 2"/>
        <cdr:cNvSpPr/>
      </cdr:nvSpPr>
      <cdr:spPr>
        <a:xfrm xmlns:a="http://schemas.openxmlformats.org/drawingml/2006/main">
          <a:off x="229906" y="1769232"/>
          <a:ext cx="7328847" cy="57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image" Target="../media/image5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6.bin"/><Relationship Id="rId17" Type="http://schemas.openxmlformats.org/officeDocument/2006/relationships/image" Target="../media/image7.emf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8.bin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4" Type="http://schemas.openxmlformats.org/officeDocument/2006/relationships/image" Target="../media/image1.emf"/><Relationship Id="rId9" Type="http://schemas.openxmlformats.org/officeDocument/2006/relationships/image" Target="../media/image3.emf"/><Relationship Id="rId14" Type="http://schemas.openxmlformats.org/officeDocument/2006/relationships/oleObject" Target="../embeddings/oleObject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32"/>
  <sheetViews>
    <sheetView tabSelected="1" workbookViewId="0">
      <selection activeCell="B32" sqref="B32:G32"/>
    </sheetView>
  </sheetViews>
  <sheetFormatPr defaultColWidth="9" defaultRowHeight="15.75" x14ac:dyDescent="0.4"/>
  <cols>
    <col min="1" max="1" width="6.9375" customWidth="1"/>
    <col min="2" max="2" width="12.375" customWidth="1"/>
    <col min="3" max="3" width="11.6875" customWidth="1"/>
    <col min="4" max="4" width="11.1875" customWidth="1"/>
    <col min="5" max="5" width="11.375" customWidth="1"/>
  </cols>
  <sheetData>
    <row r="1" spans="1:7" ht="21.75" customHeight="1" x14ac:dyDescent="0.4">
      <c r="A1" s="32" t="s">
        <v>0</v>
      </c>
      <c r="B1" s="33"/>
      <c r="C1" s="33"/>
      <c r="D1" s="33"/>
      <c r="E1" s="33"/>
      <c r="F1" s="33"/>
      <c r="G1" s="33"/>
    </row>
    <row r="2" spans="1:7" ht="22.5" customHeight="1" x14ac:dyDescent="0.5">
      <c r="A2" s="34" t="s">
        <v>1</v>
      </c>
      <c r="B2" s="35"/>
      <c r="C2" s="35"/>
      <c r="D2" s="35"/>
      <c r="E2" s="35"/>
      <c r="F2" s="35"/>
      <c r="G2" s="35"/>
    </row>
    <row r="3" spans="1:7" ht="24" customHeight="1" x14ac:dyDescent="0.4">
      <c r="A3" s="36" t="s">
        <v>2</v>
      </c>
      <c r="B3" s="36"/>
      <c r="C3" s="36"/>
      <c r="D3" s="36"/>
      <c r="E3" s="36"/>
      <c r="F3" s="1"/>
      <c r="G3" s="1"/>
    </row>
    <row r="4" spans="1:7" ht="24" customHeight="1" x14ac:dyDescent="0.45">
      <c r="A4" s="37" t="s">
        <v>3</v>
      </c>
      <c r="B4" s="38"/>
      <c r="C4" s="38"/>
      <c r="D4" s="38"/>
      <c r="E4" s="38"/>
      <c r="F4" s="38"/>
      <c r="G4" s="38"/>
    </row>
    <row r="5" spans="1:7" ht="39" customHeight="1" x14ac:dyDescent="0.4">
      <c r="A5" s="39" t="s">
        <v>4</v>
      </c>
      <c r="B5" s="38"/>
      <c r="C5" s="38"/>
      <c r="D5" s="38"/>
      <c r="E5" s="38"/>
      <c r="F5" s="38"/>
      <c r="G5" s="38"/>
    </row>
    <row r="6" spans="1:7" ht="24" customHeight="1" x14ac:dyDescent="0.4">
      <c r="A6" s="2" t="s">
        <v>5</v>
      </c>
      <c r="B6" s="3"/>
      <c r="C6" s="3"/>
      <c r="D6" s="3"/>
      <c r="E6" s="3"/>
      <c r="F6" s="1"/>
      <c r="G6" s="1"/>
    </row>
    <row r="7" spans="1:7" ht="23.25" customHeight="1" x14ac:dyDescent="0.4">
      <c r="A7" s="47" t="s">
        <v>6</v>
      </c>
      <c r="B7" s="4" t="s">
        <v>7</v>
      </c>
      <c r="C7" s="40" t="s">
        <v>8</v>
      </c>
      <c r="D7" s="40"/>
      <c r="E7" s="40"/>
      <c r="F7" s="49"/>
      <c r="G7" s="51" t="s">
        <v>9</v>
      </c>
    </row>
    <row r="8" spans="1:7" ht="22.05" customHeight="1" x14ac:dyDescent="0.4">
      <c r="A8" s="48"/>
      <c r="B8" s="6" t="s">
        <v>10</v>
      </c>
      <c r="C8" s="7" t="s">
        <v>11</v>
      </c>
      <c r="D8" s="7" t="s">
        <v>12</v>
      </c>
      <c r="E8" s="7" t="s">
        <v>13</v>
      </c>
      <c r="F8" s="50"/>
      <c r="G8" s="52"/>
    </row>
    <row r="9" spans="1:7" ht="22.05" customHeight="1" x14ac:dyDescent="0.4">
      <c r="A9" s="5">
        <v>1</v>
      </c>
      <c r="B9" s="55" t="s">
        <v>35</v>
      </c>
      <c r="C9" s="7">
        <v>0.439</v>
      </c>
      <c r="D9" s="7">
        <v>0.42499999999999999</v>
      </c>
      <c r="E9" s="7">
        <v>0.43</v>
      </c>
      <c r="F9" s="9">
        <f>SUM(C9:E9)/3</f>
        <v>0.43133333333333335</v>
      </c>
      <c r="G9" s="8">
        <f>MAX(C9:E9)-MIN(C9:E9)</f>
        <v>1.4000000000000012E-2</v>
      </c>
    </row>
    <row r="10" spans="1:7" ht="22.05" customHeight="1" x14ac:dyDescent="0.4">
      <c r="A10" s="5">
        <v>2</v>
      </c>
      <c r="B10" s="55" t="s">
        <v>36</v>
      </c>
      <c r="C10" s="7">
        <v>0.42699999999999999</v>
      </c>
      <c r="D10" s="7">
        <v>0.45100000000000001</v>
      </c>
      <c r="E10" s="7">
        <v>0.437</v>
      </c>
      <c r="F10" s="9">
        <f t="shared" ref="F10" si="0">SUM(C10:E10)/3</f>
        <v>0.4383333333333333</v>
      </c>
      <c r="G10" s="8">
        <f t="shared" ref="G10" si="1">MAX(C10:E10)-MIN(C10:E10)</f>
        <v>2.4000000000000021E-2</v>
      </c>
    </row>
    <row r="11" spans="1:7" ht="19.05" customHeight="1" x14ac:dyDescent="0.4">
      <c r="A11" s="5">
        <v>3</v>
      </c>
      <c r="B11" s="56" t="s">
        <v>37</v>
      </c>
      <c r="C11" s="8">
        <v>0.43</v>
      </c>
      <c r="D11" s="8">
        <v>0.42499999999999999</v>
      </c>
      <c r="E11" s="8">
        <v>0.46200000000000002</v>
      </c>
      <c r="F11" s="9">
        <f>SUM(C11:E11)/3</f>
        <v>0.439</v>
      </c>
      <c r="G11" s="8">
        <f>MAX(C11:E11)-MIN(C11:E11)</f>
        <v>3.7000000000000033E-2</v>
      </c>
    </row>
    <row r="12" spans="1:7" ht="19.05" customHeight="1" x14ac:dyDescent="0.4">
      <c r="A12" s="5">
        <v>4</v>
      </c>
      <c r="B12" s="56" t="s">
        <v>34</v>
      </c>
      <c r="C12" s="8">
        <v>0.432</v>
      </c>
      <c r="D12" s="8">
        <v>0.442</v>
      </c>
      <c r="E12" s="8">
        <v>0.46500000000000002</v>
      </c>
      <c r="F12" s="9">
        <f t="shared" ref="F12:F17" si="2">SUM(C12:E12)/3</f>
        <v>0.4463333333333333</v>
      </c>
      <c r="G12" s="8">
        <f t="shared" ref="G12:G17" si="3">MAX(C12:E12)-MIN(C12:E12)</f>
        <v>3.3000000000000029E-2</v>
      </c>
    </row>
    <row r="13" spans="1:7" ht="19.05" customHeight="1" x14ac:dyDescent="0.4">
      <c r="A13" s="5">
        <v>5</v>
      </c>
      <c r="B13" s="56" t="s">
        <v>38</v>
      </c>
      <c r="C13" s="8">
        <v>0.438</v>
      </c>
      <c r="D13" s="8">
        <v>0.45900000000000002</v>
      </c>
      <c r="E13" s="8">
        <v>0.443</v>
      </c>
      <c r="F13" s="9">
        <f t="shared" si="2"/>
        <v>0.44666666666666671</v>
      </c>
      <c r="G13" s="8">
        <f t="shared" si="3"/>
        <v>2.1000000000000019E-2</v>
      </c>
    </row>
    <row r="14" spans="1:7" ht="19.05" customHeight="1" x14ac:dyDescent="0.4">
      <c r="A14" s="5">
        <v>6</v>
      </c>
      <c r="B14" s="56" t="s">
        <v>14</v>
      </c>
      <c r="C14" s="8">
        <v>0.42199999999999999</v>
      </c>
      <c r="D14" s="8">
        <v>0.45900000000000002</v>
      </c>
      <c r="E14" s="8">
        <v>0.43099999999999999</v>
      </c>
      <c r="F14" s="9">
        <f t="shared" si="2"/>
        <v>0.43733333333333335</v>
      </c>
      <c r="G14" s="8">
        <f t="shared" si="3"/>
        <v>3.7000000000000033E-2</v>
      </c>
    </row>
    <row r="15" spans="1:7" ht="19.05" customHeight="1" x14ac:dyDescent="0.4">
      <c r="A15" s="5">
        <v>7</v>
      </c>
      <c r="B15" s="55" t="s">
        <v>15</v>
      </c>
      <c r="C15" s="8">
        <v>0.46100000000000002</v>
      </c>
      <c r="D15" s="8">
        <v>0.45700000000000002</v>
      </c>
      <c r="E15" s="8">
        <v>0.438</v>
      </c>
      <c r="F15" s="9">
        <f t="shared" si="2"/>
        <v>0.45200000000000001</v>
      </c>
      <c r="G15" s="8">
        <f t="shared" si="3"/>
        <v>2.300000000000002E-2</v>
      </c>
    </row>
    <row r="16" spans="1:7" ht="19.05" customHeight="1" x14ac:dyDescent="0.4">
      <c r="A16" s="5">
        <v>8</v>
      </c>
      <c r="B16" s="55" t="s">
        <v>39</v>
      </c>
      <c r="C16" s="8">
        <v>0.46300000000000002</v>
      </c>
      <c r="D16" s="8">
        <v>0.45</v>
      </c>
      <c r="E16" s="8">
        <v>0.42899999999999999</v>
      </c>
      <c r="F16" s="9">
        <f t="shared" si="2"/>
        <v>0.44733333333333336</v>
      </c>
      <c r="G16" s="8">
        <f t="shared" si="3"/>
        <v>3.400000000000003E-2</v>
      </c>
    </row>
    <row r="17" spans="1:7" ht="19.05" customHeight="1" x14ac:dyDescent="0.4">
      <c r="A17" s="5">
        <v>9</v>
      </c>
      <c r="B17" s="55" t="s">
        <v>40</v>
      </c>
      <c r="C17" s="8">
        <v>0.45</v>
      </c>
      <c r="D17" s="8">
        <v>0.437</v>
      </c>
      <c r="E17" s="8">
        <v>0.432</v>
      </c>
      <c r="F17" s="9">
        <f t="shared" si="2"/>
        <v>0.43966666666666665</v>
      </c>
      <c r="G17" s="8">
        <f t="shared" si="3"/>
        <v>1.8000000000000016E-2</v>
      </c>
    </row>
    <row r="18" spans="1:7" ht="19.05" customHeight="1" x14ac:dyDescent="0.4">
      <c r="A18" s="10"/>
      <c r="B18" s="11"/>
      <c r="C18" s="8"/>
      <c r="D18" s="8"/>
      <c r="E18" s="8"/>
      <c r="F18" s="9"/>
      <c r="G18" s="8"/>
    </row>
    <row r="19" spans="1:7" ht="19.05" customHeight="1" x14ac:dyDescent="0.4">
      <c r="A19" s="10"/>
      <c r="B19" s="11"/>
      <c r="C19" s="8"/>
      <c r="D19" s="8"/>
      <c r="E19" s="8"/>
      <c r="F19" s="9"/>
      <c r="G19" s="8"/>
    </row>
    <row r="20" spans="1:7" ht="19.05" customHeight="1" x14ac:dyDescent="0.4">
      <c r="A20" s="12"/>
      <c r="B20" s="13">
        <f>AVERAGE(F9:F17)</f>
        <v>0.442</v>
      </c>
      <c r="C20" s="14"/>
      <c r="D20" s="14"/>
      <c r="E20" s="57">
        <f>AVERAGE(G9:G17)</f>
        <v>2.6777777777777803E-2</v>
      </c>
      <c r="F20" s="14"/>
      <c r="G20" s="14"/>
    </row>
    <row r="21" spans="1:7" ht="19.05" customHeight="1" x14ac:dyDescent="0.4">
      <c r="A21" s="16" t="s">
        <v>16</v>
      </c>
      <c r="B21" s="15" t="s">
        <v>17</v>
      </c>
      <c r="C21" s="15">
        <v>1.0229999999999999</v>
      </c>
      <c r="D21" s="15" t="s">
        <v>18</v>
      </c>
      <c r="E21" s="15">
        <v>2.5739999999999998</v>
      </c>
      <c r="F21" s="17" t="s">
        <v>19</v>
      </c>
      <c r="G21" s="30" t="s">
        <v>20</v>
      </c>
    </row>
    <row r="22" spans="1:7" ht="19.5" customHeight="1" x14ac:dyDescent="0.5">
      <c r="A22" s="18"/>
      <c r="B22" s="41" t="s">
        <v>21</v>
      </c>
      <c r="C22" s="35"/>
    </row>
    <row r="23" spans="1:7" ht="23.25" customHeight="1" x14ac:dyDescent="0.4">
      <c r="A23" s="19" t="s">
        <v>22</v>
      </c>
      <c r="B23" s="20" t="s">
        <v>23</v>
      </c>
      <c r="C23" s="21"/>
      <c r="D23" s="22">
        <f>SUM(B20)</f>
        <v>0.442</v>
      </c>
      <c r="E23" s="23" t="s">
        <v>24</v>
      </c>
    </row>
    <row r="24" spans="1:7" ht="30.75" customHeight="1" x14ac:dyDescent="0.4">
      <c r="A24" s="19" t="s">
        <v>25</v>
      </c>
      <c r="B24" s="20" t="s">
        <v>26</v>
      </c>
      <c r="C24" s="21"/>
      <c r="D24" s="24">
        <f>SUM(D23+C21*E20)</f>
        <v>0.46939366666666671</v>
      </c>
      <c r="E24" s="23" t="s">
        <v>24</v>
      </c>
      <c r="F24" s="42"/>
      <c r="G24" s="42"/>
    </row>
    <row r="25" spans="1:7" ht="27" customHeight="1" x14ac:dyDescent="0.4">
      <c r="A25" s="19" t="s">
        <v>27</v>
      </c>
      <c r="B25" s="20" t="s">
        <v>28</v>
      </c>
      <c r="D25" s="24">
        <f>SUM(B20-C21*E20)</f>
        <v>0.4146063333333333</v>
      </c>
      <c r="E25" s="23" t="s">
        <v>24</v>
      </c>
      <c r="F25" s="25"/>
    </row>
    <row r="26" spans="1:7" ht="18.75" customHeight="1" x14ac:dyDescent="0.5">
      <c r="A26" s="26" t="s">
        <v>9</v>
      </c>
      <c r="B26" s="27" t="s">
        <v>21</v>
      </c>
      <c r="D26" s="28"/>
    </row>
    <row r="27" spans="1:7" ht="20.25" customHeight="1" x14ac:dyDescent="0.4">
      <c r="A27" s="29" t="s">
        <v>29</v>
      </c>
      <c r="B27" s="20" t="s">
        <v>30</v>
      </c>
      <c r="D27" s="24">
        <f>SUM(E20)</f>
        <v>2.6777777777777803E-2</v>
      </c>
      <c r="E27" s="23" t="s">
        <v>24</v>
      </c>
    </row>
    <row r="28" spans="1:7" ht="21" customHeight="1" x14ac:dyDescent="0.4">
      <c r="A28" s="19" t="s">
        <v>25</v>
      </c>
      <c r="B28" s="20" t="s">
        <v>26</v>
      </c>
      <c r="D28" s="24">
        <f>SUM(E21*E20)</f>
        <v>6.8926000000000057E-2</v>
      </c>
      <c r="E28" s="23" t="s">
        <v>24</v>
      </c>
      <c r="F28" s="42"/>
      <c r="G28" s="42"/>
    </row>
    <row r="29" spans="1:7" ht="29.25" customHeight="1" x14ac:dyDescent="0.4">
      <c r="A29" s="19" t="s">
        <v>27</v>
      </c>
      <c r="B29" s="20" t="s">
        <v>28</v>
      </c>
      <c r="D29" s="31" t="s">
        <v>20</v>
      </c>
      <c r="E29" s="23" t="s">
        <v>24</v>
      </c>
      <c r="F29" s="42"/>
      <c r="G29" s="42"/>
    </row>
    <row r="30" spans="1:7" ht="21" customHeight="1" x14ac:dyDescent="0.4">
      <c r="A30" s="43" t="s">
        <v>31</v>
      </c>
      <c r="B30" s="44"/>
      <c r="C30" s="44"/>
      <c r="D30" s="44"/>
      <c r="E30" s="44"/>
      <c r="F30" s="44"/>
      <c r="G30" s="44"/>
    </row>
    <row r="31" spans="1:7" ht="30.75" customHeight="1" x14ac:dyDescent="0.4">
      <c r="A31" s="45" t="s">
        <v>32</v>
      </c>
      <c r="B31" s="43"/>
      <c r="C31" s="43"/>
      <c r="D31" s="43"/>
      <c r="E31" s="43"/>
      <c r="F31" s="43"/>
      <c r="G31" s="43"/>
    </row>
    <row r="32" spans="1:7" ht="19.5" customHeight="1" x14ac:dyDescent="0.45">
      <c r="B32" s="46" t="s">
        <v>41</v>
      </c>
      <c r="C32" s="46"/>
      <c r="D32" s="46"/>
      <c r="E32" s="46"/>
      <c r="F32" s="46"/>
      <c r="G32" s="46"/>
    </row>
  </sheetData>
  <mergeCells count="16">
    <mergeCell ref="A30:G30"/>
    <mergeCell ref="A31:G31"/>
    <mergeCell ref="B32:G32"/>
    <mergeCell ref="A7:A8"/>
    <mergeCell ref="F7:F8"/>
    <mergeCell ref="G7:G8"/>
    <mergeCell ref="C7:E7"/>
    <mergeCell ref="B22:C22"/>
    <mergeCell ref="F24:G24"/>
    <mergeCell ref="F28:G28"/>
    <mergeCell ref="F29:G29"/>
    <mergeCell ref="A1:G1"/>
    <mergeCell ref="A2:G2"/>
    <mergeCell ref="A3:E3"/>
    <mergeCell ref="A4:G4"/>
    <mergeCell ref="A5:G5"/>
  </mergeCells>
  <phoneticPr fontId="16" type="noConversion"/>
  <pageMargins left="0.90416666666666701" right="0.74791666666666701" top="0.98402777777777795" bottom="0.70763888888888904" header="0.51180555555555596" footer="0.5118055555555559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9467" r:id="rId3">
          <objectPr defaultSize="0" altText="" r:id="rId4">
            <anchor moveWithCells="1" sizeWithCells="1">
              <from>
                <xdr:col>5</xdr:col>
                <xdr:colOff>371475</xdr:colOff>
                <xdr:row>6</xdr:row>
                <xdr:rowOff>152400</xdr:rowOff>
              </from>
              <to>
                <xdr:col>5</xdr:col>
                <xdr:colOff>785813</xdr:colOff>
                <xdr:row>7</xdr:row>
                <xdr:rowOff>180975</xdr:rowOff>
              </to>
            </anchor>
          </objectPr>
        </oleObject>
      </mc:Choice>
      <mc:Fallback>
        <oleObject progId="Equation.3" shapeId="19467" r:id="rId3"/>
      </mc:Fallback>
    </mc:AlternateContent>
    <mc:AlternateContent xmlns:mc="http://schemas.openxmlformats.org/markup-compatibility/2006">
      <mc:Choice Requires="x14">
        <oleObject progId="Equation.3" shapeId="19468" r:id="rId5">
          <objectPr defaultSize="0" autoPict="0" altText="" r:id="rId6">
            <anchor moveWithCells="1">
              <from>
                <xdr:col>0</xdr:col>
                <xdr:colOff>247650</xdr:colOff>
                <xdr:row>19</xdr:row>
                <xdr:rowOff>0</xdr:rowOff>
              </from>
              <to>
                <xdr:col>1</xdr:col>
                <xdr:colOff>28575</xdr:colOff>
                <xdr:row>20</xdr:row>
                <xdr:rowOff>38100</xdr:rowOff>
              </to>
            </anchor>
          </objectPr>
        </oleObject>
      </mc:Choice>
      <mc:Fallback>
        <oleObject progId="Equation.3" shapeId="19468" r:id="rId5"/>
      </mc:Fallback>
    </mc:AlternateContent>
    <mc:AlternateContent xmlns:mc="http://schemas.openxmlformats.org/markup-compatibility/2006">
      <mc:Choice Requires="x14">
        <oleObject progId="Equation.3" shapeId="19469" r:id="rId7">
          <objectPr defaultSize="0" altText="" r:id="rId6">
            <anchor moveWithCells="1">
              <from>
                <xdr:col>2</xdr:col>
                <xdr:colOff>219075</xdr:colOff>
                <xdr:row>22</xdr:row>
                <xdr:rowOff>47625</xdr:rowOff>
              </from>
              <to>
                <xdr:col>2</xdr:col>
                <xdr:colOff>561975</xdr:colOff>
                <xdr:row>23</xdr:row>
                <xdr:rowOff>23813</xdr:rowOff>
              </to>
            </anchor>
          </objectPr>
        </oleObject>
      </mc:Choice>
      <mc:Fallback>
        <oleObject progId="Equation.3" shapeId="19469" r:id="rId7"/>
      </mc:Fallback>
    </mc:AlternateContent>
    <mc:AlternateContent xmlns:mc="http://schemas.openxmlformats.org/markup-compatibility/2006">
      <mc:Choice Requires="x14">
        <oleObject progId="Equation.3" shapeId="19470" r:id="rId8">
          <objectPr defaultSize="0" altText="" r:id="rId9">
            <anchor moveWithCells="1">
              <from>
                <xdr:col>2</xdr:col>
                <xdr:colOff>104775</xdr:colOff>
                <xdr:row>23</xdr:row>
                <xdr:rowOff>66675</xdr:rowOff>
              </from>
              <to>
                <xdr:col>3</xdr:col>
                <xdr:colOff>23813</xdr:colOff>
                <xdr:row>24</xdr:row>
                <xdr:rowOff>9525</xdr:rowOff>
              </to>
            </anchor>
          </objectPr>
        </oleObject>
      </mc:Choice>
      <mc:Fallback>
        <oleObject progId="Equation.3" shapeId="19470" r:id="rId8"/>
      </mc:Fallback>
    </mc:AlternateContent>
    <mc:AlternateContent xmlns:mc="http://schemas.openxmlformats.org/markup-compatibility/2006">
      <mc:Choice Requires="x14">
        <oleObject progId="Equation.3" shapeId="19471" r:id="rId10">
          <objectPr defaultSize="0" altText="" r:id="rId11">
            <anchor moveWithCells="1">
              <from>
                <xdr:col>2</xdr:col>
                <xdr:colOff>114300</xdr:colOff>
                <xdr:row>24</xdr:row>
                <xdr:rowOff>85725</xdr:rowOff>
              </from>
              <to>
                <xdr:col>3</xdr:col>
                <xdr:colOff>28575</xdr:colOff>
                <xdr:row>25</xdr:row>
                <xdr:rowOff>76200</xdr:rowOff>
              </to>
            </anchor>
          </objectPr>
        </oleObject>
      </mc:Choice>
      <mc:Fallback>
        <oleObject progId="Equation.3" shapeId="19471" r:id="rId10"/>
      </mc:Fallback>
    </mc:AlternateContent>
    <mc:AlternateContent xmlns:mc="http://schemas.openxmlformats.org/markup-compatibility/2006">
      <mc:Choice Requires="x14">
        <oleObject progId="Equation.3" shapeId="19472" r:id="rId12">
          <objectPr defaultSize="0" altText="" r:id="rId13">
            <anchor moveWithCells="1">
              <from>
                <xdr:col>2</xdr:col>
                <xdr:colOff>85725</xdr:colOff>
                <xdr:row>27</xdr:row>
                <xdr:rowOff>28575</xdr:rowOff>
              </from>
              <to>
                <xdr:col>2</xdr:col>
                <xdr:colOff>609600</xdr:colOff>
                <xdr:row>28</xdr:row>
                <xdr:rowOff>61913</xdr:rowOff>
              </to>
            </anchor>
          </objectPr>
        </oleObject>
      </mc:Choice>
      <mc:Fallback>
        <oleObject progId="Equation.3" shapeId="19472" r:id="rId12"/>
      </mc:Fallback>
    </mc:AlternateContent>
    <mc:AlternateContent xmlns:mc="http://schemas.openxmlformats.org/markup-compatibility/2006">
      <mc:Choice Requires="x14">
        <oleObject progId="Equation.3" shapeId="19473" r:id="rId14">
          <objectPr defaultSize="0" altText="" r:id="rId15">
            <anchor moveWithCells="1" sizeWithCells="1">
              <from>
                <xdr:col>0</xdr:col>
                <xdr:colOff>938213</xdr:colOff>
                <xdr:row>21</xdr:row>
                <xdr:rowOff>176213</xdr:rowOff>
              </from>
              <to>
                <xdr:col>0</xdr:col>
                <xdr:colOff>1204913</xdr:colOff>
                <xdr:row>21</xdr:row>
                <xdr:rowOff>771525</xdr:rowOff>
              </to>
            </anchor>
          </objectPr>
        </oleObject>
      </mc:Choice>
      <mc:Fallback>
        <oleObject progId="Equation.3" shapeId="19473" r:id="rId14"/>
      </mc:Fallback>
    </mc:AlternateContent>
    <mc:AlternateContent xmlns:mc="http://schemas.openxmlformats.org/markup-compatibility/2006">
      <mc:Choice Requires="x14">
        <oleObject progId="Equation.3" shapeId="19474" r:id="rId16">
          <objectPr defaultSize="0" altText="" r:id="rId17">
            <anchor moveWithCells="1">
              <from>
                <xdr:col>2</xdr:col>
                <xdr:colOff>152400</xdr:colOff>
                <xdr:row>28</xdr:row>
                <xdr:rowOff>28575</xdr:rowOff>
              </from>
              <to>
                <xdr:col>2</xdr:col>
                <xdr:colOff>671513</xdr:colOff>
                <xdr:row>28</xdr:row>
                <xdr:rowOff>328613</xdr:rowOff>
              </to>
            </anchor>
          </objectPr>
        </oleObject>
      </mc:Choice>
      <mc:Fallback>
        <oleObject progId="Equation.3" shapeId="19474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1"/>
  <sheetViews>
    <sheetView workbookViewId="0">
      <selection activeCell="G33" sqref="G33"/>
    </sheetView>
  </sheetViews>
  <sheetFormatPr defaultColWidth="9" defaultRowHeight="15.75" x14ac:dyDescent="0.4"/>
  <cols>
    <col min="12" max="12" width="6.1875" customWidth="1"/>
    <col min="13" max="13" width="11.125" customWidth="1"/>
  </cols>
  <sheetData>
    <row r="1" spans="1:13" ht="27.75" customHeight="1" x14ac:dyDescent="0.45">
      <c r="A1" s="53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</sheetData>
  <mergeCells count="1">
    <mergeCell ref="A1:M1"/>
  </mergeCells>
  <phoneticPr fontId="16" type="noConversion"/>
  <pageMargins left="0.98402777777777795" right="0.47152777777777799" top="0.59027777777777801" bottom="0.43263888888888902" header="0.51180555555555596" footer="0.5118055555555559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吴素平</cp:lastModifiedBy>
  <cp:lastPrinted>2019-05-16T02:01:00Z</cp:lastPrinted>
  <dcterms:created xsi:type="dcterms:W3CDTF">1996-12-17T01:32:00Z</dcterms:created>
  <dcterms:modified xsi:type="dcterms:W3CDTF">2022-12-13T06:22:11Z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B1774ED66B804A90AAE1DC4C3636355F</vt:lpwstr>
  </property>
</Properties>
</file>