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0" yWindow="-110" windowWidth="19420" windowHeight="10420"/>
  </bookViews>
  <sheets>
    <sheet name="1A" sheetId="16" r:id="rId1"/>
    <sheet name="1B" sheetId="17" r:id="rId2"/>
  </sheets>
  <definedNames>
    <definedName name="_xlnm.Print_Titles" localSheetId="0">'1A'!$2:$2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6"/>
  <c r="H19"/>
  <c r="I18"/>
  <c r="H18"/>
  <c r="I17"/>
  <c r="H17"/>
  <c r="I16"/>
  <c r="H16"/>
  <c r="I15"/>
  <c r="H15"/>
  <c r="I14"/>
  <c r="H14"/>
  <c r="I13"/>
  <c r="H13"/>
  <c r="I12"/>
  <c r="H12"/>
  <c r="B24" s="1"/>
  <c r="I11"/>
  <c r="H11"/>
  <c r="I10"/>
  <c r="H10"/>
  <c r="G24" l="1"/>
  <c r="D29" s="1"/>
  <c r="D27"/>
  <c r="D28" s="1"/>
  <c r="D31"/>
  <c r="D32" l="1"/>
</calcChain>
</file>

<file path=xl/sharedStrings.xml><?xml version="1.0" encoding="utf-8"?>
<sst xmlns="http://schemas.openxmlformats.org/spreadsheetml/2006/main" count="51" uniqueCount="44">
  <si>
    <r>
      <rPr>
        <sz val="12"/>
        <rFont val="宋体"/>
        <family val="3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</si>
  <si>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</si>
  <si>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</si>
  <si>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</si>
  <si>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</si>
  <si>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</si>
  <si>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</si>
  <si>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</si>
  <si>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</si>
  <si>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</si>
  <si>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查表得:</t>
  </si>
  <si>
    <r>
      <rPr>
        <sz val="12"/>
        <rFont val="宋体"/>
        <family val="3"/>
        <charset val="134"/>
      </rPr>
      <t>A</t>
    </r>
    <r>
      <rPr>
        <vertAlign val="subscript"/>
        <sz val="12"/>
        <rFont val="宋体"/>
        <family val="3"/>
        <charset val="134"/>
      </rPr>
      <t>2=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</si>
  <si>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4=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</si>
  <si>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3=</t>
    </r>
  </si>
  <si>
    <t>--</t>
  </si>
  <si>
    <t>控制图计算：</t>
  </si>
  <si>
    <r>
      <rPr>
        <sz val="12"/>
        <rFont val="宋体"/>
        <family val="3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</si>
  <si>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</si>
  <si>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</si>
  <si>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</si>
  <si>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</si>
  <si>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</si>
  <si>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</si>
  <si>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</si>
  <si>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</si>
  <si>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</si>
  <si>
    <r>
      <t>SO</t>
    </r>
    <r>
      <rPr>
        <b/>
        <sz val="8"/>
        <rFont val="宋体"/>
        <family val="3"/>
        <charset val="134"/>
      </rPr>
      <t>3</t>
    </r>
    <r>
      <rPr>
        <b/>
        <sz val="18"/>
        <rFont val="宋体"/>
        <family val="3"/>
        <charset val="134"/>
      </rPr>
      <t>质量分数测定测量过程监视统计记录表</t>
    </r>
    <phoneticPr fontId="15" type="noConversion"/>
  </si>
  <si>
    <r>
      <t>测量过程名称：SO</t>
    </r>
    <r>
      <rPr>
        <sz val="9"/>
        <rFont val="宋体"/>
        <family val="3"/>
        <charset val="134"/>
      </rPr>
      <t>3</t>
    </r>
    <r>
      <rPr>
        <sz val="12"/>
        <rFont val="宋体"/>
        <charset val="134"/>
      </rPr>
      <t>质量分数测定测量过程</t>
    </r>
    <phoneticPr fontId="15" type="noConversion"/>
  </si>
  <si>
    <r>
      <t>被测参数：SO</t>
    </r>
    <r>
      <rPr>
        <sz val="8"/>
        <rFont val="宋体"/>
        <family val="3"/>
        <charset val="134"/>
      </rPr>
      <t>3</t>
    </r>
    <r>
      <rPr>
        <sz val="12"/>
        <rFont val="宋体"/>
        <family val="3"/>
        <charset val="134"/>
      </rPr>
      <t>质量分数</t>
    </r>
    <r>
      <rPr>
        <sz val="12"/>
        <rFont val="Times New Roman"/>
        <family val="1"/>
      </rPr>
      <t xml:space="preserve">                      </t>
    </r>
    <r>
      <rPr>
        <sz val="12"/>
        <rFont val="宋体"/>
        <family val="3"/>
        <charset val="134"/>
      </rPr>
      <t>测量要求：≤51mg</t>
    </r>
    <r>
      <rPr>
        <sz val="12"/>
        <rFont val="Times New Roman"/>
        <family val="1"/>
      </rPr>
      <t xml:space="preserve">     </t>
    </r>
    <phoneticPr fontId="15" type="noConversion"/>
  </si>
  <si>
    <t>核查标准：25g标准砝码</t>
    <phoneticPr fontId="15" type="noConversion"/>
  </si>
  <si>
    <t>观察记录（g）</t>
    <phoneticPr fontId="15" type="noConversion"/>
  </si>
  <si>
    <r>
      <t xml:space="preserve">    均值、极差控制图状态正常，SO</t>
    </r>
    <r>
      <rPr>
        <sz val="9"/>
        <rFont val="宋体"/>
        <family val="3"/>
        <charset val="134"/>
      </rPr>
      <t>3</t>
    </r>
    <r>
      <rPr>
        <sz val="12"/>
        <rFont val="宋体"/>
        <family val="3"/>
        <charset val="134"/>
      </rPr>
      <t>质量分数测量过程中未出现非正常变异，满足要求。</t>
    </r>
    <phoneticPr fontId="15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</si>
  <si>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                                        </t>
    </r>
    <phoneticPr fontId="15" type="noConversion"/>
  </si>
  <si>
    <t xml:space="preserve">测量仪器：电子天平      测量范围：（0-200）g   Ⅰ级 </t>
    <phoneticPr fontId="15" type="noConversion"/>
  </si>
  <si>
    <t>2022.11.10</t>
    <phoneticPr fontId="15" type="noConversion"/>
  </si>
  <si>
    <t>2022.11.20</t>
    <phoneticPr fontId="15" type="noConversion"/>
  </si>
  <si>
    <t>2022.08.20</t>
    <phoneticPr fontId="15" type="noConversion"/>
  </si>
  <si>
    <t>2022.08.30</t>
    <phoneticPr fontId="15" type="noConversion"/>
  </si>
  <si>
    <t>2022.09.10</t>
    <phoneticPr fontId="15" type="noConversion"/>
  </si>
  <si>
    <t>2022.09.20</t>
    <phoneticPr fontId="15" type="noConversion"/>
  </si>
  <si>
    <t>2022.09.30</t>
    <phoneticPr fontId="15" type="noConversion"/>
  </si>
  <si>
    <t>2022.10.10</t>
    <phoneticPr fontId="15" type="noConversion"/>
  </si>
  <si>
    <t>2022.10.20</t>
    <phoneticPr fontId="15" type="noConversion"/>
  </si>
  <si>
    <t>2022.10.30</t>
    <phoneticPr fontId="15" type="noConversion"/>
  </si>
</sst>
</file>

<file path=xl/styles.xml><?xml version="1.0" encoding="utf-8"?>
<styleSheet xmlns="http://schemas.openxmlformats.org/spreadsheetml/2006/main">
  <numFmts count="8">
    <numFmt numFmtId="176" formatCode="0.0000_ "/>
    <numFmt numFmtId="177" formatCode="0.0_ "/>
    <numFmt numFmtId="178" formatCode="0.00000_ "/>
    <numFmt numFmtId="179" formatCode="0.000"/>
    <numFmt numFmtId="180" formatCode="0.0000_);[Red]\(0.0000\)"/>
    <numFmt numFmtId="181" formatCode="0.000_ "/>
    <numFmt numFmtId="182" formatCode="0.00000_);[Red]\(0.00000\)"/>
    <numFmt numFmtId="183" formatCode="0.00_);[Red]\(0.00\)"/>
  </numFmts>
  <fonts count="20">
    <font>
      <sz val="12"/>
      <name val="宋体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1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7" fontId="8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1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1" fillId="0" borderId="0" xfId="0" applyFont="1"/>
    <xf numFmtId="182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80" fontId="0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183" fontId="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81" fontId="8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7" fontId="8" fillId="0" borderId="2" xfId="0" applyNumberFormat="1" applyFont="1" applyBorder="1" applyAlignment="1">
      <alignment horizontal="center" vertical="top" wrapText="1"/>
    </xf>
    <xf numFmtId="177" fontId="8" fillId="0" borderId="2" xfId="0" applyNumberFormat="1" applyFont="1" applyBorder="1" applyAlignment="1">
      <alignment horizontal="center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8" xfId="0" quotePrefix="1" applyFont="1" applyBorder="1" applyAlignment="1">
      <alignment horizontal="left" vertical="center"/>
    </xf>
    <xf numFmtId="0" fontId="0" fillId="0" borderId="0" xfId="0" quotePrefix="1" applyFont="1" applyAlignment="1">
      <alignment horizontal="left" vertical="center"/>
    </xf>
    <xf numFmtId="0" fontId="16" fillId="0" borderId="0" xfId="0" applyFont="1"/>
    <xf numFmtId="0" fontId="16" fillId="0" borderId="0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666738417338514E-2"/>
          <c:y val="5.1400554097404488E-2"/>
          <c:w val="0.80667573199293163"/>
          <c:h val="0.8326195683872849"/>
        </c:manualLayout>
      </c:layout>
      <c:lineChart>
        <c:grouping val="standard"/>
        <c:ser>
          <c:idx val="0"/>
          <c:order val="0"/>
          <c:val>
            <c:numRef>
              <c:f>'1A'!$H$10:$H$19</c:f>
              <c:numCache>
                <c:formatCode>0.0000_ </c:formatCode>
                <c:ptCount val="10"/>
                <c:pt idx="0">
                  <c:v>25.0002</c:v>
                </c:pt>
                <c:pt idx="1">
                  <c:v>25</c:v>
                </c:pt>
                <c:pt idx="2">
                  <c:v>25.0002</c:v>
                </c:pt>
                <c:pt idx="3">
                  <c:v>25.0002</c:v>
                </c:pt>
                <c:pt idx="4">
                  <c:v>25</c:v>
                </c:pt>
                <c:pt idx="5">
                  <c:v>25.0002</c:v>
                </c:pt>
                <c:pt idx="6">
                  <c:v>25</c:v>
                </c:pt>
                <c:pt idx="7">
                  <c:v>25.0002</c:v>
                </c:pt>
                <c:pt idx="8">
                  <c:v>25</c:v>
                </c:pt>
                <c:pt idx="9">
                  <c:v>25.0002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4-47B9-B942-951CE8EFE4F5}"/>
            </c:ext>
          </c:extLst>
        </c:ser>
        <c:marker val="1"/>
        <c:axId val="242547712"/>
        <c:axId val="243077888"/>
      </c:lineChart>
      <c:catAx>
        <c:axId val="242547712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3077888"/>
        <c:crosses val="autoZero"/>
        <c:auto val="1"/>
        <c:lblAlgn val="ctr"/>
        <c:lblOffset val="100"/>
      </c:catAx>
      <c:valAx>
        <c:axId val="243077888"/>
        <c:scaling>
          <c:orientation val="minMax"/>
          <c:max val="25.0015"/>
          <c:min val="24.998999999999999"/>
        </c:scaling>
        <c:axPos val="l"/>
        <c:majorGridlines/>
        <c:numFmt formatCode="0.00000_);[Red]\(0.00000\)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2547712"/>
        <c:crosses val="autoZero"/>
        <c:crossBetween val="between"/>
        <c:majorUnit val="2.0000000000000004E-4"/>
        <c:minorUnit val="1.0000000000000002E-4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169366831024494E-2"/>
          <c:y val="7.4695863746959107E-2"/>
          <c:w val="0.81881505830789725"/>
          <c:h val="0.80656934306569272"/>
        </c:manualLayout>
      </c:layout>
      <c:lineChart>
        <c:grouping val="standard"/>
        <c:ser>
          <c:idx val="1"/>
          <c:order val="1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val>
            <c:numRef>
              <c:f>'1A'!$I$10:$I$19</c:f>
              <c:numCache>
                <c:formatCode>0.000_ </c:formatCode>
                <c:ptCount val="10"/>
                <c:pt idx="0">
                  <c:v>2.0000000000024443E-3</c:v>
                </c:pt>
                <c:pt idx="1">
                  <c:v>2.0000000000024443E-3</c:v>
                </c:pt>
                <c:pt idx="2">
                  <c:v>1.0000000000012221E-3</c:v>
                </c:pt>
                <c:pt idx="3">
                  <c:v>2.0000000000024443E-3</c:v>
                </c:pt>
                <c:pt idx="4">
                  <c:v>2.0000000000024443E-3</c:v>
                </c:pt>
                <c:pt idx="5">
                  <c:v>2.0000000000024443E-3</c:v>
                </c:pt>
                <c:pt idx="6">
                  <c:v>2.0000000000024443E-3</c:v>
                </c:pt>
                <c:pt idx="7">
                  <c:v>2.0000000000024443E-3</c:v>
                </c:pt>
                <c:pt idx="8">
                  <c:v>2.0000000000024443E-3</c:v>
                </c:pt>
                <c:pt idx="9">
                  <c:v>2.0000000000024443E-3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C-476B-9690-E7575A8DAB79}"/>
            </c:ext>
          </c:extLst>
        </c:ser>
        <c:ser>
          <c:idx val="0"/>
          <c:order val="0"/>
          <c:val>
            <c:numRef>
              <c:f>'1A'!$I$10:$I$19</c:f>
              <c:numCache>
                <c:formatCode>0.000_ </c:formatCode>
                <c:ptCount val="10"/>
                <c:pt idx="0">
                  <c:v>2.0000000000024443E-3</c:v>
                </c:pt>
                <c:pt idx="1">
                  <c:v>2.0000000000024443E-3</c:v>
                </c:pt>
                <c:pt idx="2">
                  <c:v>1.0000000000012221E-3</c:v>
                </c:pt>
                <c:pt idx="3">
                  <c:v>2.0000000000024443E-3</c:v>
                </c:pt>
                <c:pt idx="4">
                  <c:v>2.0000000000024443E-3</c:v>
                </c:pt>
                <c:pt idx="5">
                  <c:v>2.0000000000024443E-3</c:v>
                </c:pt>
                <c:pt idx="6">
                  <c:v>2.0000000000024443E-3</c:v>
                </c:pt>
                <c:pt idx="7">
                  <c:v>2.0000000000024443E-3</c:v>
                </c:pt>
                <c:pt idx="8">
                  <c:v>2.0000000000024443E-3</c:v>
                </c:pt>
                <c:pt idx="9">
                  <c:v>2.0000000000024443E-3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C-476B-9690-E7575A8DAB79}"/>
            </c:ext>
          </c:extLst>
        </c:ser>
        <c:marker val="1"/>
        <c:axId val="244266496"/>
        <c:axId val="244268032"/>
      </c:lineChart>
      <c:catAx>
        <c:axId val="244266496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268032"/>
        <c:crosses val="autoZero"/>
        <c:auto val="1"/>
        <c:lblAlgn val="ctr"/>
        <c:lblOffset val="100"/>
      </c:catAx>
      <c:valAx>
        <c:axId val="244268032"/>
        <c:scaling>
          <c:orientation val="minMax"/>
          <c:max val="4.000000000000001E-3"/>
          <c:min val="0"/>
        </c:scaling>
        <c:axPos val="l"/>
        <c:majorGridlines/>
        <c:numFmt formatCode="0.0000_ " sourceLinked="0"/>
        <c:tickLblPos val="nextTo"/>
        <c:txPr>
          <a:bodyPr rot="-60000000" vert="horz"/>
          <a:lstStyle/>
          <a:p>
            <a:pPr>
              <a:defRPr/>
            </a:pPr>
            <a:endParaRPr lang="zh-CN"/>
          </a:p>
        </c:txPr>
        <c:crossAx val="244266496"/>
        <c:crosses val="autoZero"/>
        <c:crossBetween val="between"/>
      </c:valAx>
    </c:plotArea>
    <c:legend>
      <c:legendPos val="r"/>
      <c:layout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301625</xdr:colOff>
      <xdr:row>23</xdr:row>
      <xdr:rowOff>31750</xdr:rowOff>
    </xdr:from>
    <xdr:to>
      <xdr:col>5</xdr:col>
      <xdr:colOff>568325</xdr:colOff>
      <xdr:row>23</xdr:row>
      <xdr:rowOff>231775</xdr:rowOff>
    </xdr:to>
    <xdr:pic>
      <xdr:nvPicPr>
        <xdr:cNvPr id="19689" name="Picture 3">
          <a:extLst>
            <a:ext uri="{FF2B5EF4-FFF2-40B4-BE49-F238E27FC236}">
              <a16:creationId xmlns=""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00475" y="65468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209550</xdr:colOff>
      <xdr:row>30</xdr:row>
      <xdr:rowOff>25400</xdr:rowOff>
    </xdr:from>
    <xdr:to>
      <xdr:col>2</xdr:col>
      <xdr:colOff>523875</xdr:colOff>
      <xdr:row>30</xdr:row>
      <xdr:rowOff>263525</xdr:rowOff>
    </xdr:to>
    <xdr:pic>
      <xdr:nvPicPr>
        <xdr:cNvPr id="19690" name="Picture 7">
          <a:extLst>
            <a:ext uri="{FF2B5EF4-FFF2-40B4-BE49-F238E27FC236}">
              <a16:creationId xmlns=""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52600" y="926465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234950</xdr:colOff>
      <xdr:row>35</xdr:row>
      <xdr:rowOff>228600</xdr:rowOff>
    </xdr:from>
    <xdr:to>
      <xdr:col>3</xdr:col>
      <xdr:colOff>358050</xdr:colOff>
      <xdr:row>36</xdr:row>
      <xdr:rowOff>108916</xdr:rowOff>
    </xdr:to>
    <xdr:pic>
      <xdr:nvPicPr>
        <xdr:cNvPr id="4" name="图片 3" descr="崔丽华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8000" y="11747500"/>
          <a:ext cx="720000" cy="508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252730</xdr:colOff>
      <xdr:row>1</xdr:row>
      <xdr:rowOff>74295</xdr:rowOff>
    </xdr:from>
    <xdr:to>
      <xdr:col>12</xdr:col>
      <xdr:colOff>138428</xdr:colOff>
      <xdr:row>15</xdr:row>
      <xdr:rowOff>150495</xdr:rowOff>
    </xdr:to>
    <xdr:graphicFrame macro="">
      <xdr:nvGraphicFramePr>
        <xdr:cNvPr id="3" name="图表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299085</xdr:colOff>
      <xdr:row>18</xdr:row>
      <xdr:rowOff>38100</xdr:rowOff>
    </xdr:from>
    <xdr:to>
      <xdr:col>12</xdr:col>
      <xdr:colOff>211999</xdr:colOff>
      <xdr:row>32</xdr:row>
      <xdr:rowOff>114300</xdr:rowOff>
    </xdr:to>
    <xdr:graphicFrame macro="">
      <xdr:nvGraphicFramePr>
        <xdr:cNvPr id="5" name="图表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3</xdr:row>
      <xdr:rowOff>66675</xdr:rowOff>
    </xdr:from>
    <xdr:to>
      <xdr:col>10</xdr:col>
      <xdr:colOff>648600</xdr:colOff>
      <xdr:row>3</xdr:row>
      <xdr:rowOff>66675</xdr:rowOff>
    </xdr:to>
    <xdr:cxnSp macro="">
      <xdr:nvCxnSpPr>
        <xdr:cNvPr id="7" name="直接连接符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58850" y="638175"/>
          <a:ext cx="6516000" cy="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212725</xdr:colOff>
      <xdr:row>30</xdr:row>
      <xdr:rowOff>139700</xdr:rowOff>
    </xdr:from>
    <xdr:to>
      <xdr:col>11</xdr:col>
      <xdr:colOff>14725</xdr:colOff>
      <xdr:row>30</xdr:row>
      <xdr:rowOff>144894</xdr:rowOff>
    </xdr:to>
    <xdr:cxnSp macro="">
      <xdr:nvCxnSpPr>
        <xdr:cNvPr id="6" name="直接连接符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66775" y="5854700"/>
          <a:ext cx="6660000" cy="51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209550</xdr:colOff>
      <xdr:row>33</xdr:row>
      <xdr:rowOff>146050</xdr:rowOff>
    </xdr:from>
    <xdr:to>
      <xdr:col>11</xdr:col>
      <xdr:colOff>243750</xdr:colOff>
      <xdr:row>36</xdr:row>
      <xdr:rowOff>83516</xdr:rowOff>
    </xdr:to>
    <xdr:pic>
      <xdr:nvPicPr>
        <xdr:cNvPr id="8" name="图片 7" descr="崔丽华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035800" y="6432550"/>
          <a:ext cx="720000" cy="508966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0.08639</cdr:x>
      <cdr:y>0.51516</cdr:y>
    </cdr:from>
    <cdr:to>
      <cdr:x>0.89247</cdr:x>
      <cdr:y>0.5154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698328" y="1413190"/>
          <a:ext cx="6516000" cy="65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0.08662</cdr:x>
      <cdr:y>0.87117</cdr:y>
    </cdr:from>
    <cdr:to>
      <cdr:x>0.89716</cdr:x>
      <cdr:y>0.87141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700213" y="2389780"/>
          <a:ext cx="6552000" cy="65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0.07025</cdr:x>
      <cdr:y>0.07345</cdr:y>
    </cdr:from>
    <cdr:to>
      <cdr:x>0.89138</cdr:x>
      <cdr:y>0.07544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69784" y="201488"/>
          <a:ext cx="6660000" cy="5459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0.07099</cdr:x>
      <cdr:y>0.49291</cdr:y>
    </cdr:from>
    <cdr:to>
      <cdr:x>0.88768</cdr:x>
      <cdr:y>0.49489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75779" y="1352154"/>
          <a:ext cx="6624000" cy="543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36"/>
  <sheetViews>
    <sheetView tabSelected="1" workbookViewId="0">
      <selection activeCell="K9" sqref="K9"/>
    </sheetView>
  </sheetViews>
  <sheetFormatPr defaultColWidth="9" defaultRowHeight="15"/>
  <cols>
    <col min="1" max="1" width="10" style="2" customWidth="1"/>
    <col min="2" max="2" width="10.25" style="2" customWidth="1"/>
    <col min="3" max="3" width="7.83203125" style="2" customWidth="1"/>
    <col min="4" max="4" width="10" style="2" customWidth="1"/>
    <col min="5" max="7" width="7.83203125" style="2" customWidth="1"/>
    <col min="8" max="8" width="9.58203125" style="2" customWidth="1"/>
    <col min="9" max="9" width="7.83203125" style="2" customWidth="1"/>
    <col min="10" max="16384" width="9" style="2"/>
  </cols>
  <sheetData>
    <row r="1" spans="1:15" ht="21">
      <c r="A1" s="3"/>
    </row>
    <row r="2" spans="1:15" ht="21" customHeight="1">
      <c r="A2" s="74" t="s">
        <v>26</v>
      </c>
      <c r="B2" s="75"/>
      <c r="C2" s="75"/>
      <c r="D2" s="75"/>
      <c r="E2" s="75"/>
      <c r="F2" s="75"/>
      <c r="G2" s="75"/>
      <c r="H2" s="75"/>
      <c r="I2" s="75"/>
    </row>
    <row r="3" spans="1:15" ht="14.25" customHeight="1">
      <c r="A3" s="4"/>
      <c r="B3" s="5"/>
      <c r="C3" s="5"/>
      <c r="D3" s="5"/>
      <c r="E3" s="5"/>
      <c r="F3" s="6"/>
      <c r="G3" s="76"/>
      <c r="H3" s="76"/>
      <c r="I3" s="5"/>
    </row>
    <row r="4" spans="1:15" ht="24" customHeight="1">
      <c r="A4" s="77" t="s">
        <v>27</v>
      </c>
      <c r="B4" s="78"/>
      <c r="C4" s="78"/>
      <c r="D4" s="78"/>
      <c r="E4" s="78"/>
      <c r="F4" s="7"/>
      <c r="G4" s="7"/>
      <c r="H4" s="7"/>
      <c r="I4" s="7"/>
    </row>
    <row r="5" spans="1:15" ht="24" customHeight="1">
      <c r="A5" s="77" t="s">
        <v>28</v>
      </c>
      <c r="B5" s="78"/>
      <c r="C5" s="78"/>
      <c r="D5" s="78"/>
      <c r="E5" s="78"/>
      <c r="F5" s="78"/>
      <c r="G5" s="78"/>
      <c r="H5" s="78"/>
      <c r="I5" s="78"/>
    </row>
    <row r="6" spans="1:15" ht="24" customHeight="1">
      <c r="A6" s="77" t="s">
        <v>33</v>
      </c>
      <c r="B6" s="78"/>
      <c r="C6" s="78"/>
      <c r="D6" s="78"/>
      <c r="E6" s="78"/>
      <c r="F6" s="78"/>
      <c r="G6" s="78"/>
      <c r="H6" s="78"/>
      <c r="I6" s="78"/>
    </row>
    <row r="7" spans="1:15" ht="32.25" customHeight="1">
      <c r="A7" s="8" t="s">
        <v>0</v>
      </c>
      <c r="B7" s="9"/>
      <c r="C7" s="9"/>
      <c r="D7" s="54" t="s">
        <v>29</v>
      </c>
      <c r="E7" s="9"/>
      <c r="F7" s="9"/>
      <c r="G7" s="9"/>
      <c r="H7" s="7"/>
      <c r="I7" s="7"/>
    </row>
    <row r="8" spans="1:15" ht="23.25" customHeight="1">
      <c r="A8" s="62" t="s">
        <v>1</v>
      </c>
      <c r="B8" s="10" t="s">
        <v>2</v>
      </c>
      <c r="C8" s="68" t="s">
        <v>30</v>
      </c>
      <c r="D8" s="69"/>
      <c r="E8" s="69"/>
      <c r="F8" s="69"/>
      <c r="G8" s="69"/>
      <c r="H8" s="64"/>
      <c r="I8" s="66" t="s">
        <v>3</v>
      </c>
    </row>
    <row r="9" spans="1:15" ht="22" customHeight="1">
      <c r="A9" s="63"/>
      <c r="B9" s="11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65"/>
      <c r="I9" s="67"/>
    </row>
    <row r="10" spans="1:15" s="1" customFormat="1" ht="22" customHeight="1">
      <c r="A10" s="13">
        <v>1</v>
      </c>
      <c r="B10" s="14" t="s">
        <v>36</v>
      </c>
      <c r="C10" s="15">
        <v>25</v>
      </c>
      <c r="D10" s="15">
        <v>24.998999999999999</v>
      </c>
      <c r="E10" s="15">
        <v>25.001000000000001</v>
      </c>
      <c r="F10" s="15">
        <v>25.001000000000001</v>
      </c>
      <c r="G10" s="15">
        <v>25</v>
      </c>
      <c r="H10" s="16">
        <f>SUM(C10:G10)/5</f>
        <v>25.0002</v>
      </c>
      <c r="I10" s="45">
        <f>MAX(C10:G10)-MIN(C10:G10)</f>
        <v>2.0000000000024443E-3</v>
      </c>
    </row>
    <row r="11" spans="1:15" s="1" customFormat="1" ht="22" customHeight="1">
      <c r="A11" s="13">
        <v>2</v>
      </c>
      <c r="B11" s="14" t="s">
        <v>37</v>
      </c>
      <c r="C11" s="15">
        <v>25.001000000000001</v>
      </c>
      <c r="D11" s="15">
        <v>25</v>
      </c>
      <c r="E11" s="15">
        <v>25</v>
      </c>
      <c r="F11" s="15">
        <v>24.998999999999999</v>
      </c>
      <c r="G11" s="15">
        <v>25</v>
      </c>
      <c r="H11" s="16">
        <f t="shared" ref="H11:H19" si="0">SUM(C11:G11)/5</f>
        <v>25</v>
      </c>
      <c r="I11" s="45">
        <f t="shared" ref="I11:I19" si="1">MAX(C11:G11)-MIN(C11:G11)</f>
        <v>2.0000000000024443E-3</v>
      </c>
    </row>
    <row r="12" spans="1:15" s="1" customFormat="1" ht="22" customHeight="1">
      <c r="A12" s="13">
        <v>3</v>
      </c>
      <c r="B12" s="14" t="s">
        <v>38</v>
      </c>
      <c r="C12" s="15">
        <v>25</v>
      </c>
      <c r="D12" s="15">
        <v>25.001000000000001</v>
      </c>
      <c r="E12" s="15">
        <v>25</v>
      </c>
      <c r="F12" s="15">
        <v>25</v>
      </c>
      <c r="G12" s="15">
        <v>25</v>
      </c>
      <c r="H12" s="16">
        <f t="shared" si="0"/>
        <v>25.0002</v>
      </c>
      <c r="I12" s="45">
        <f t="shared" si="1"/>
        <v>1.0000000000012221E-3</v>
      </c>
    </row>
    <row r="13" spans="1:15" s="1" customFormat="1" ht="22" customHeight="1">
      <c r="A13" s="13">
        <v>4</v>
      </c>
      <c r="B13" s="14" t="s">
        <v>39</v>
      </c>
      <c r="C13" s="15">
        <v>25.001000000000001</v>
      </c>
      <c r="D13" s="15">
        <v>25</v>
      </c>
      <c r="E13" s="15">
        <v>25</v>
      </c>
      <c r="F13" s="15">
        <v>24.998999999999999</v>
      </c>
      <c r="G13" s="15">
        <v>25.001000000000001</v>
      </c>
      <c r="H13" s="16">
        <f t="shared" si="0"/>
        <v>25.0002</v>
      </c>
      <c r="I13" s="45">
        <f t="shared" si="1"/>
        <v>2.0000000000024443E-3</v>
      </c>
      <c r="O13" s="46"/>
    </row>
    <row r="14" spans="1:15" s="1" customFormat="1" ht="22" customHeight="1">
      <c r="A14" s="17">
        <v>5</v>
      </c>
      <c r="B14" s="14" t="s">
        <v>40</v>
      </c>
      <c r="C14" s="15">
        <v>25</v>
      </c>
      <c r="D14" s="15">
        <v>24.998999999999999</v>
      </c>
      <c r="E14" s="15">
        <v>25.001000000000001</v>
      </c>
      <c r="F14" s="15">
        <v>25</v>
      </c>
      <c r="G14" s="15">
        <v>25</v>
      </c>
      <c r="H14" s="16">
        <f t="shared" si="0"/>
        <v>25</v>
      </c>
      <c r="I14" s="45">
        <f t="shared" si="1"/>
        <v>2.0000000000024443E-3</v>
      </c>
      <c r="O14" s="46"/>
    </row>
    <row r="15" spans="1:15" s="1" customFormat="1" ht="22" customHeight="1">
      <c r="A15" s="17">
        <v>6</v>
      </c>
      <c r="B15" s="14" t="s">
        <v>41</v>
      </c>
      <c r="C15" s="15">
        <v>25</v>
      </c>
      <c r="D15" s="15">
        <v>25.001000000000001</v>
      </c>
      <c r="E15" s="15">
        <v>25</v>
      </c>
      <c r="F15" s="15">
        <v>25.001000000000001</v>
      </c>
      <c r="G15" s="15">
        <v>24.998999999999999</v>
      </c>
      <c r="H15" s="16">
        <f t="shared" si="0"/>
        <v>25.0002</v>
      </c>
      <c r="I15" s="45">
        <f t="shared" si="1"/>
        <v>2.0000000000024443E-3</v>
      </c>
      <c r="O15" s="46"/>
    </row>
    <row r="16" spans="1:15" s="1" customFormat="1" ht="22" customHeight="1">
      <c r="A16" s="17">
        <v>7</v>
      </c>
      <c r="B16" s="14" t="s">
        <v>42</v>
      </c>
      <c r="C16" s="15">
        <v>25</v>
      </c>
      <c r="D16" s="15">
        <v>25.001000000000001</v>
      </c>
      <c r="E16" s="15">
        <v>25</v>
      </c>
      <c r="F16" s="15">
        <v>24.998999999999999</v>
      </c>
      <c r="G16" s="15">
        <v>25</v>
      </c>
      <c r="H16" s="16">
        <f t="shared" si="0"/>
        <v>25</v>
      </c>
      <c r="I16" s="45">
        <f t="shared" si="1"/>
        <v>2.0000000000024443E-3</v>
      </c>
      <c r="O16" s="46"/>
    </row>
    <row r="17" spans="1:15" s="1" customFormat="1" ht="22" customHeight="1">
      <c r="A17" s="17">
        <v>8</v>
      </c>
      <c r="B17" s="14" t="s">
        <v>43</v>
      </c>
      <c r="C17" s="15">
        <v>25.001000000000001</v>
      </c>
      <c r="D17" s="15">
        <v>25</v>
      </c>
      <c r="E17" s="15">
        <v>24.998999999999999</v>
      </c>
      <c r="F17" s="15">
        <v>25.001000000000001</v>
      </c>
      <c r="G17" s="15">
        <v>25</v>
      </c>
      <c r="H17" s="16">
        <f t="shared" si="0"/>
        <v>25.0002</v>
      </c>
      <c r="I17" s="45">
        <f t="shared" si="1"/>
        <v>2.0000000000024443E-3</v>
      </c>
      <c r="O17" s="46"/>
    </row>
    <row r="18" spans="1:15" s="1" customFormat="1" ht="22" customHeight="1">
      <c r="A18" s="17">
        <v>9</v>
      </c>
      <c r="B18" s="14" t="s">
        <v>34</v>
      </c>
      <c r="C18" s="15">
        <v>25</v>
      </c>
      <c r="D18" s="15">
        <v>25.001000000000001</v>
      </c>
      <c r="E18" s="15">
        <v>24.998999999999999</v>
      </c>
      <c r="F18" s="15">
        <v>25</v>
      </c>
      <c r="G18" s="15">
        <v>25</v>
      </c>
      <c r="H18" s="16">
        <f t="shared" si="0"/>
        <v>25</v>
      </c>
      <c r="I18" s="45">
        <f t="shared" si="1"/>
        <v>2.0000000000024443E-3</v>
      </c>
      <c r="O18" s="46"/>
    </row>
    <row r="19" spans="1:15" s="1" customFormat="1" ht="22" customHeight="1">
      <c r="A19" s="17">
        <v>10</v>
      </c>
      <c r="B19" s="14" t="s">
        <v>35</v>
      </c>
      <c r="C19" s="15">
        <v>24.998999999999999</v>
      </c>
      <c r="D19" s="15">
        <v>25.001000000000001</v>
      </c>
      <c r="E19" s="15">
        <v>25.001000000000001</v>
      </c>
      <c r="F19" s="15">
        <v>25</v>
      </c>
      <c r="G19" s="15">
        <v>25</v>
      </c>
      <c r="H19" s="16">
        <f t="shared" si="0"/>
        <v>25.0002</v>
      </c>
      <c r="I19" s="45">
        <f t="shared" si="1"/>
        <v>2.0000000000024443E-3</v>
      </c>
      <c r="O19" s="46"/>
    </row>
    <row r="20" spans="1:15" s="1" customFormat="1" ht="22" customHeight="1">
      <c r="A20" s="17"/>
      <c r="B20" s="18"/>
      <c r="C20" s="17"/>
      <c r="D20" s="17"/>
      <c r="E20" s="17"/>
      <c r="F20" s="17"/>
      <c r="G20" s="17"/>
      <c r="H20" s="19"/>
      <c r="I20" s="47"/>
    </row>
    <row r="21" spans="1:15" s="1" customFormat="1" ht="22" customHeight="1">
      <c r="A21" s="17"/>
      <c r="B21" s="18"/>
      <c r="C21" s="17"/>
      <c r="D21" s="17"/>
      <c r="E21" s="17"/>
      <c r="F21" s="17"/>
      <c r="G21" s="17"/>
      <c r="H21" s="19"/>
      <c r="I21" s="48"/>
    </row>
    <row r="22" spans="1:15" s="1" customFormat="1" ht="22" customHeight="1">
      <c r="A22" s="17"/>
      <c r="B22" s="18"/>
      <c r="C22" s="17"/>
      <c r="D22" s="17"/>
      <c r="E22" s="17"/>
      <c r="F22" s="17"/>
      <c r="G22" s="17"/>
      <c r="H22" s="19"/>
      <c r="I22" s="48"/>
    </row>
    <row r="23" spans="1:15" s="1" customFormat="1" ht="22" customHeight="1">
      <c r="A23" s="17"/>
      <c r="B23" s="18"/>
      <c r="C23" s="17"/>
      <c r="D23" s="17"/>
      <c r="E23" s="17"/>
      <c r="F23" s="17"/>
      <c r="G23" s="17"/>
      <c r="H23" s="19"/>
      <c r="I23" s="47"/>
    </row>
    <row r="24" spans="1:15" s="1" customFormat="1" ht="22" customHeight="1">
      <c r="A24" s="20"/>
      <c r="B24" s="21">
        <f>AVERAGE(H10:H19)</f>
        <v>25.000120000000003</v>
      </c>
      <c r="C24" s="22"/>
      <c r="D24" s="22"/>
      <c r="E24" s="22"/>
      <c r="F24" s="23"/>
      <c r="G24" s="24">
        <f>AVERAGE(I10:I19)</f>
        <v>1.9000000000023221E-3</v>
      </c>
      <c r="H24" s="25"/>
      <c r="I24" s="49"/>
    </row>
    <row r="25" spans="1:15" s="1" customFormat="1" ht="29.25" customHeight="1">
      <c r="A25" s="70" t="s">
        <v>10</v>
      </c>
      <c r="B25" s="71"/>
      <c r="C25" s="26" t="s">
        <v>11</v>
      </c>
      <c r="D25" s="27">
        <v>0.57999999999999996</v>
      </c>
      <c r="E25" s="26" t="s">
        <v>12</v>
      </c>
      <c r="F25" s="27">
        <v>2.1150000000000002</v>
      </c>
      <c r="G25" s="26" t="s">
        <v>13</v>
      </c>
      <c r="H25" s="51" t="s">
        <v>14</v>
      </c>
      <c r="I25" s="50"/>
    </row>
    <row r="26" spans="1:15" ht="37.5" customHeight="1">
      <c r="A26" s="28"/>
      <c r="B26" s="72" t="s">
        <v>15</v>
      </c>
      <c r="C26" s="73"/>
      <c r="D26" s="1"/>
      <c r="E26" s="1"/>
      <c r="F26" s="1"/>
      <c r="G26" s="1"/>
      <c r="H26" s="1"/>
      <c r="I26" s="1"/>
    </row>
    <row r="27" spans="1:15" ht="23.25" customHeight="1">
      <c r="A27" s="29" t="s">
        <v>16</v>
      </c>
      <c r="B27" s="30" t="s">
        <v>17</v>
      </c>
      <c r="C27" s="31"/>
      <c r="D27" s="32">
        <f>SUM(B24)</f>
        <v>25.000120000000003</v>
      </c>
      <c r="E27" s="33"/>
      <c r="F27" s="1"/>
      <c r="G27" s="1"/>
      <c r="H27" s="1"/>
      <c r="I27" s="1"/>
    </row>
    <row r="28" spans="1:15" ht="36.75" customHeight="1">
      <c r="A28" s="29" t="s">
        <v>18</v>
      </c>
      <c r="B28" s="30" t="s">
        <v>19</v>
      </c>
      <c r="C28" s="31"/>
      <c r="D28" s="34">
        <f>SUM(D27+D25*G24)</f>
        <v>25.001222000000006</v>
      </c>
      <c r="E28" s="33"/>
      <c r="F28" s="35"/>
      <c r="G28" s="35"/>
      <c r="H28" s="55"/>
      <c r="I28" s="55"/>
    </row>
    <row r="29" spans="1:15" ht="27" customHeight="1">
      <c r="A29" s="29" t="s">
        <v>20</v>
      </c>
      <c r="B29" s="30" t="s">
        <v>21</v>
      </c>
      <c r="D29" s="36">
        <f>SUM(B24-D25*G24)</f>
        <v>24.999018</v>
      </c>
      <c r="E29" s="33"/>
      <c r="F29" s="37"/>
      <c r="G29" s="37"/>
      <c r="H29" s="37"/>
      <c r="I29" s="1"/>
    </row>
    <row r="30" spans="1:15" ht="39.75" customHeight="1">
      <c r="A30" s="38" t="s">
        <v>3</v>
      </c>
      <c r="B30" s="39" t="s">
        <v>15</v>
      </c>
      <c r="D30" s="40"/>
      <c r="E30" s="1"/>
      <c r="F30" s="1"/>
      <c r="G30" s="1"/>
      <c r="H30" s="1"/>
      <c r="I30" s="1"/>
    </row>
    <row r="31" spans="1:15" ht="25.5" customHeight="1">
      <c r="A31" s="41" t="s">
        <v>22</v>
      </c>
      <c r="B31" s="42" t="s">
        <v>23</v>
      </c>
      <c r="D31" s="43">
        <f>SUM(G24)</f>
        <v>1.9000000000023221E-3</v>
      </c>
      <c r="E31" s="33"/>
      <c r="F31" s="1"/>
      <c r="G31" s="1"/>
      <c r="H31" s="1"/>
      <c r="I31" s="1"/>
    </row>
    <row r="32" spans="1:15" ht="30.75" customHeight="1">
      <c r="A32" s="29" t="s">
        <v>18</v>
      </c>
      <c r="B32" s="30" t="s">
        <v>19</v>
      </c>
      <c r="D32" s="43">
        <f>SUM(F25*G24)</f>
        <v>4.0185000000049114E-3</v>
      </c>
      <c r="E32" s="33"/>
      <c r="F32" s="44"/>
      <c r="G32" s="1"/>
      <c r="H32" s="55"/>
      <c r="I32" s="55"/>
    </row>
    <row r="33" spans="1:9" ht="29.25" customHeight="1">
      <c r="A33" s="29" t="s">
        <v>20</v>
      </c>
      <c r="B33" s="30" t="s">
        <v>21</v>
      </c>
      <c r="D33" s="52" t="s">
        <v>14</v>
      </c>
      <c r="E33" s="33" t="s">
        <v>24</v>
      </c>
      <c r="F33" s="1"/>
      <c r="G33" s="1"/>
      <c r="H33" s="55"/>
      <c r="I33" s="55"/>
    </row>
    <row r="34" spans="1:9" ht="48" customHeight="1">
      <c r="A34" s="56" t="s">
        <v>25</v>
      </c>
      <c r="B34" s="57"/>
      <c r="C34" s="57"/>
      <c r="D34" s="57"/>
      <c r="E34" s="57"/>
      <c r="F34" s="57"/>
      <c r="G34" s="57"/>
      <c r="H34" s="57"/>
      <c r="I34" s="57"/>
    </row>
    <row r="35" spans="1:9" ht="46.5" customHeight="1">
      <c r="A35" s="58" t="s">
        <v>31</v>
      </c>
      <c r="B35" s="59"/>
      <c r="C35" s="59"/>
      <c r="D35" s="59"/>
      <c r="E35" s="59"/>
      <c r="F35" s="59"/>
      <c r="G35" s="59"/>
      <c r="H35" s="59"/>
      <c r="I35" s="59"/>
    </row>
    <row r="36" spans="1:9" ht="49.5" customHeight="1">
      <c r="B36" s="60" t="s">
        <v>32</v>
      </c>
      <c r="C36" s="61"/>
      <c r="D36" s="61"/>
      <c r="E36" s="61"/>
      <c r="F36" s="61"/>
      <c r="G36" s="61"/>
      <c r="H36" s="61"/>
      <c r="I36" s="61"/>
    </row>
  </sheetData>
  <mergeCells count="17">
    <mergeCell ref="A2:I2"/>
    <mergeCell ref="G3:H3"/>
    <mergeCell ref="A4:E4"/>
    <mergeCell ref="A5:I5"/>
    <mergeCell ref="A6:I6"/>
    <mergeCell ref="H33:I33"/>
    <mergeCell ref="A34:I34"/>
    <mergeCell ref="A35:I35"/>
    <mergeCell ref="B36:I36"/>
    <mergeCell ref="A8:A9"/>
    <mergeCell ref="H8:H9"/>
    <mergeCell ref="I8:I9"/>
    <mergeCell ref="C8:G8"/>
    <mergeCell ref="A25:B25"/>
    <mergeCell ref="B26:C26"/>
    <mergeCell ref="H28:I28"/>
    <mergeCell ref="H32:I32"/>
  </mergeCells>
  <phoneticPr fontId="15" type="noConversion"/>
  <pageMargins left="0.78680555555555598" right="0.66874999999999996" top="0.98402777777777795" bottom="0.708333333333333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47"/>
  <sheetViews>
    <sheetView topLeftCell="A22" workbookViewId="0">
      <selection activeCell="O24" sqref="O24"/>
    </sheetView>
  </sheetViews>
  <sheetFormatPr defaultColWidth="9" defaultRowHeight="15"/>
  <cols>
    <col min="1" max="1" width="8.58203125" customWidth="1"/>
  </cols>
  <sheetData>
    <row r="47" spans="2:2">
      <c r="B47" s="53"/>
    </row>
  </sheetData>
  <phoneticPr fontId="15" type="noConversion"/>
  <pageMargins left="0.69930555555555596" right="0.69930555555555596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2020-10-19T07:39:00Z</cp:lastPrinted>
  <dcterms:created xsi:type="dcterms:W3CDTF">1996-12-17T01:32:00Z</dcterms:created>
  <dcterms:modified xsi:type="dcterms:W3CDTF">2022-12-06T11:28:28Z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