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记录表" sheetId="16" r:id="rId1"/>
    <sheet name="控制图" sheetId="17" r:id="rId2"/>
    <sheet name="SPC控制图标准系数" sheetId="18" r:id="rId3"/>
  </sheets>
  <definedNames>
    <definedName name="_xlnm.Print_Titles" localSheetId="0">记录表!$1:$2</definedName>
  </definedNames>
  <calcPr calcId="144525"/>
</workbook>
</file>

<file path=xl/sharedStrings.xml><?xml version="1.0" encoding="utf-8"?>
<sst xmlns="http://schemas.openxmlformats.org/spreadsheetml/2006/main" count="47" uniqueCount="39">
  <si>
    <t>南京地铁运营有限责任公司</t>
  </si>
  <si>
    <t>一、轨距测量过程监视统计记录表</t>
  </si>
  <si>
    <t>测量过程名称：轨距测量测试</t>
  </si>
  <si>
    <t>被测参数：轨距测量值</t>
  </si>
  <si>
    <t>测量范围：（1432~1441）mm</t>
  </si>
  <si>
    <t>允差范围：</t>
  </si>
  <si>
    <t>测量仪器：轨距尺  设备编号：012549100938</t>
  </si>
  <si>
    <t>测量范围：(1410~1470)mm</t>
  </si>
  <si>
    <r>
      <rPr>
        <sz val="12"/>
        <rFont val="宋体"/>
        <charset val="134"/>
      </rPr>
      <t>监视方法：统计计数</t>
    </r>
    <r>
      <rPr>
        <sz val="12"/>
        <rFont val="Times New Roman"/>
        <charset val="134"/>
      </rPr>
      <t xml:space="preserve">         </t>
    </r>
  </si>
  <si>
    <t>核查标准：1435mm标准量棒</t>
  </si>
  <si>
    <t>序号</t>
  </si>
  <si>
    <t>核查</t>
  </si>
  <si>
    <t>观察记录（Ω）</t>
  </si>
  <si>
    <t>X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</si>
  <si>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</si>
  <si>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</si>
  <si>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</si>
  <si>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</si>
  <si>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</si>
  <si>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</si>
  <si>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</si>
  <si>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UCL</t>
  </si>
  <si>
    <t>LCL</t>
  </si>
  <si>
    <t xml:space="preserve">                  </t>
  </si>
  <si>
    <t xml:space="preserve">                          </t>
  </si>
  <si>
    <t>202123/12</t>
  </si>
  <si>
    <r>
      <rPr>
        <sz val="18"/>
        <rFont val="宋体"/>
        <charset val="134"/>
      </rPr>
      <t xml:space="preserve">计算过程：                                                                                           </t>
    </r>
    <r>
      <rPr>
        <sz val="12"/>
        <rFont val="宋体"/>
        <charset val="134"/>
      </rPr>
      <t>（</t>
    </r>
    <r>
      <rPr>
        <sz val="12"/>
        <color rgb="FFFF0000"/>
        <rFont val="宋体"/>
        <charset val="134"/>
      </rPr>
      <t>单位：mm</t>
    </r>
    <r>
      <rPr>
        <sz val="12"/>
        <rFont val="宋体"/>
        <charset val="134"/>
      </rPr>
      <t>）</t>
    </r>
  </si>
  <si>
    <t>通过查找SPC控制图系数总表得:</t>
  </si>
  <si>
    <t>根据记录表得出：</t>
  </si>
  <si>
    <t>均值控制图计算：</t>
  </si>
  <si>
    <t>中心线：</t>
  </si>
  <si>
    <t>上控制线：</t>
  </si>
  <si>
    <t>下控制线：</t>
  </si>
  <si>
    <t>极差控制图计算：</t>
  </si>
  <si>
    <t>监视结果评价：</t>
  </si>
  <si>
    <r>
      <rPr>
        <sz val="12"/>
        <rFont val="宋体"/>
        <charset val="134"/>
      </rPr>
      <t xml:space="preserve">    均值、极差控制图状态正常，产品的</t>
    </r>
    <r>
      <rPr>
        <sz val="12"/>
        <rFont val="宋体"/>
        <charset val="134"/>
      </rPr>
      <t>指标</t>
    </r>
    <r>
      <rPr>
        <sz val="12"/>
        <rFont val="宋体"/>
        <charset val="134"/>
      </rPr>
      <t>测量过程中未出现非正常变异，能满足生产工艺要求。</t>
    </r>
  </si>
  <si>
    <t xml:space="preserve">核查人员：             </t>
  </si>
  <si>
    <t>核查日期：2022.10.19</t>
  </si>
  <si>
    <t>轨距测试测量过程控制图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</si>
</sst>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  <numFmt numFmtId="178" formatCode="0.00_ "/>
    <numFmt numFmtId="179" formatCode="0.00;[Red]0.00"/>
    <numFmt numFmtId="180" formatCode="0.0000_ "/>
    <numFmt numFmtId="181" formatCode="0.0;[Red]0.0"/>
    <numFmt numFmtId="182" formatCode="0.000_ "/>
  </numFmts>
  <fonts count="35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20"/>
      <name val="Times New Roman"/>
      <charset val="134"/>
    </font>
    <font>
      <sz val="18"/>
      <name val="宋体"/>
      <charset val="134"/>
    </font>
    <font>
      <sz val="18"/>
      <name val="Times New Roman"/>
      <charset val="134"/>
    </font>
    <font>
      <sz val="16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0.5"/>
      <name val="Times New Roman"/>
      <charset val="134"/>
    </font>
    <font>
      <sz val="16"/>
      <name val="Cambria Math"/>
      <charset val="134"/>
    </font>
    <font>
      <sz val="12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bscript"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7" borderId="14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3" fillId="13" borderId="1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30" fillId="25" borderId="17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Fill="1" applyBorder="1"/>
    <xf numFmtId="0" fontId="0" fillId="0" borderId="0" xfId="0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79" fontId="7" fillId="0" borderId="0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/>
    <xf numFmtId="180" fontId="7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top" wrapText="1"/>
    </xf>
    <xf numFmtId="182" fontId="7" fillId="0" borderId="0" xfId="0" applyNumberFormat="1" applyFont="1" applyBorder="1" applyAlignment="1">
      <alignment horizontal="center" wrapText="1"/>
    </xf>
    <xf numFmtId="182" fontId="7" fillId="0" borderId="0" xfId="0" applyNumberFormat="1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182" fontId="7" fillId="0" borderId="0" xfId="0" applyNumberFormat="1" applyFont="1" applyFill="1" applyBorder="1" applyAlignment="1">
      <alignment horizontal="center" wrapText="1"/>
    </xf>
    <xf numFmtId="0" fontId="13" fillId="0" borderId="0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93024"/>
        <c:axId val="100194944"/>
      </c:lineChart>
      <c:catAx>
        <c:axId val="10019302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0194944"/>
        <c:crosses val="autoZero"/>
        <c:auto val="1"/>
        <c:lblAlgn val="ctr"/>
        <c:lblOffset val="100"/>
        <c:tickLblSkip val="1"/>
        <c:noMultiLvlLbl val="0"/>
      </c:catAx>
      <c:valAx>
        <c:axId val="1001949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0193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9008"/>
        <c:axId val="99521664"/>
      </c:lineChart>
      <c:catAx>
        <c:axId val="9949900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9521664"/>
        <c:crosses val="autoZero"/>
        <c:auto val="1"/>
        <c:lblAlgn val="ctr"/>
        <c:lblOffset val="100"/>
        <c:tickLblSkip val="1"/>
        <c:noMultiLvlLbl val="0"/>
      </c:catAx>
      <c:valAx>
        <c:axId val="99521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9499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1" i="0" baseline="0">
                <a:effectLst/>
              </a:rPr>
              <a:t>均值控制图</a:t>
            </a:r>
            <a:endParaRPr lang="zh-CN" altLang="zh-CN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"X"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 cmpd="sng" algn="ctr">
              <a:solidFill>
                <a:srgbClr val="0070C0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记录表!$H$9:$H$28</c:f>
              <c:numCache>
                <c:formatCode>0.00_ </c:formatCode>
                <c:ptCount val="20"/>
                <c:pt idx="0">
                  <c:v>1435.54</c:v>
                </c:pt>
                <c:pt idx="1">
                  <c:v>1435.3</c:v>
                </c:pt>
                <c:pt idx="2">
                  <c:v>1435.52</c:v>
                </c:pt>
                <c:pt idx="3">
                  <c:v>1435.46</c:v>
                </c:pt>
                <c:pt idx="4">
                  <c:v>1435.5</c:v>
                </c:pt>
                <c:pt idx="5">
                  <c:v>1435.3</c:v>
                </c:pt>
                <c:pt idx="6">
                  <c:v>1435.4</c:v>
                </c:pt>
                <c:pt idx="7">
                  <c:v>1435.52</c:v>
                </c:pt>
                <c:pt idx="8">
                  <c:v>1435.46</c:v>
                </c:pt>
                <c:pt idx="9">
                  <c:v>1435.32</c:v>
                </c:pt>
                <c:pt idx="10">
                  <c:v>1435.4</c:v>
                </c:pt>
                <c:pt idx="11">
                  <c:v>1435.5</c:v>
                </c:pt>
                <c:pt idx="12">
                  <c:v>1435.48</c:v>
                </c:pt>
                <c:pt idx="13">
                  <c:v>1435.54</c:v>
                </c:pt>
                <c:pt idx="14">
                  <c:v>1435.38</c:v>
                </c:pt>
                <c:pt idx="15">
                  <c:v>1435.5</c:v>
                </c:pt>
                <c:pt idx="16">
                  <c:v>1435.56</c:v>
                </c:pt>
                <c:pt idx="17">
                  <c:v>1435.48</c:v>
                </c:pt>
                <c:pt idx="18">
                  <c:v>1435.38</c:v>
                </c:pt>
                <c:pt idx="19">
                  <c:v>1435.48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"UCL=7.85"</c:f>
              <c:strCache>
                <c:ptCount val="1"/>
                <c:pt idx="0">
                  <c:v>UCL=7.85</c:v>
                </c:pt>
              </c:strCache>
            </c:strRef>
          </c:tx>
          <c:spPr>
            <a:ln w="31750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记录表!$J$9:$J$28</c:f>
              <c:numCache>
                <c:formatCode>0.00_ </c:formatCode>
                <c:ptCount val="20"/>
                <c:pt idx="0">
                  <c:v>1435.921255</c:v>
                </c:pt>
                <c:pt idx="1">
                  <c:v>1435.921255</c:v>
                </c:pt>
                <c:pt idx="2">
                  <c:v>1435.921255</c:v>
                </c:pt>
                <c:pt idx="3">
                  <c:v>1435.921255</c:v>
                </c:pt>
                <c:pt idx="4">
                  <c:v>1435.921255</c:v>
                </c:pt>
                <c:pt idx="5">
                  <c:v>1435.921255</c:v>
                </c:pt>
                <c:pt idx="6">
                  <c:v>1435.921255</c:v>
                </c:pt>
                <c:pt idx="7">
                  <c:v>1435.921255</c:v>
                </c:pt>
                <c:pt idx="8">
                  <c:v>1435.921255</c:v>
                </c:pt>
                <c:pt idx="9">
                  <c:v>1435.921255</c:v>
                </c:pt>
                <c:pt idx="10">
                  <c:v>1435.921255</c:v>
                </c:pt>
                <c:pt idx="11">
                  <c:v>1435.921255</c:v>
                </c:pt>
                <c:pt idx="12">
                  <c:v>1435.921255</c:v>
                </c:pt>
                <c:pt idx="13">
                  <c:v>1435.921255</c:v>
                </c:pt>
                <c:pt idx="14">
                  <c:v>1435.921255</c:v>
                </c:pt>
                <c:pt idx="15">
                  <c:v>1435.921255</c:v>
                </c:pt>
                <c:pt idx="16">
                  <c:v>1435.921255</c:v>
                </c:pt>
                <c:pt idx="17">
                  <c:v>1435.921255</c:v>
                </c:pt>
                <c:pt idx="18">
                  <c:v>1435.921255</c:v>
                </c:pt>
                <c:pt idx="19">
                  <c:v>1435.921255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"CL=7.80"</c:f>
              <c:strCache>
                <c:ptCount val="1"/>
                <c:pt idx="0">
                  <c:v>CL=7.80</c:v>
                </c:pt>
              </c:strCache>
            </c:strRef>
          </c:tx>
          <c:spPr>
            <a:ln w="31750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记录表!$I$9:$I$28</c:f>
              <c:numCache>
                <c:formatCode>0.00_ </c:formatCode>
                <c:ptCount val="20"/>
                <c:pt idx="0">
                  <c:v>1435.451</c:v>
                </c:pt>
                <c:pt idx="1">
                  <c:v>1435.451</c:v>
                </c:pt>
                <c:pt idx="2">
                  <c:v>1435.451</c:v>
                </c:pt>
                <c:pt idx="3">
                  <c:v>1435.451</c:v>
                </c:pt>
                <c:pt idx="4">
                  <c:v>1435.451</c:v>
                </c:pt>
                <c:pt idx="5">
                  <c:v>1435.451</c:v>
                </c:pt>
                <c:pt idx="6">
                  <c:v>1435.451</c:v>
                </c:pt>
                <c:pt idx="7">
                  <c:v>1435.451</c:v>
                </c:pt>
                <c:pt idx="8">
                  <c:v>1435.451</c:v>
                </c:pt>
                <c:pt idx="9">
                  <c:v>1435.451</c:v>
                </c:pt>
                <c:pt idx="10">
                  <c:v>1435.451</c:v>
                </c:pt>
                <c:pt idx="11">
                  <c:v>1435.451</c:v>
                </c:pt>
                <c:pt idx="12">
                  <c:v>1435.451</c:v>
                </c:pt>
                <c:pt idx="13">
                  <c:v>1435.451</c:v>
                </c:pt>
                <c:pt idx="14">
                  <c:v>1435.451</c:v>
                </c:pt>
                <c:pt idx="15">
                  <c:v>1435.451</c:v>
                </c:pt>
                <c:pt idx="16">
                  <c:v>1435.451</c:v>
                </c:pt>
                <c:pt idx="17">
                  <c:v>1435.451</c:v>
                </c:pt>
                <c:pt idx="18">
                  <c:v>1435.451</c:v>
                </c:pt>
                <c:pt idx="19">
                  <c:v>1435.451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"LCL=7.75"</c:f>
              <c:strCache>
                <c:ptCount val="1"/>
                <c:pt idx="0">
                  <c:v>LCL=7.75</c:v>
                </c:pt>
              </c:strCache>
            </c:strRef>
          </c:tx>
          <c:spPr>
            <a:ln w="31750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记录表!$K$9:$K$28</c:f>
              <c:numCache>
                <c:formatCode>0.00_ </c:formatCode>
                <c:ptCount val="20"/>
                <c:pt idx="0">
                  <c:v>1434.980745</c:v>
                </c:pt>
                <c:pt idx="1">
                  <c:v>1434.980745</c:v>
                </c:pt>
                <c:pt idx="2">
                  <c:v>1434.980745</c:v>
                </c:pt>
                <c:pt idx="3">
                  <c:v>1434.980745</c:v>
                </c:pt>
                <c:pt idx="4">
                  <c:v>1434.980745</c:v>
                </c:pt>
                <c:pt idx="5">
                  <c:v>1434.980745</c:v>
                </c:pt>
                <c:pt idx="6">
                  <c:v>1434.980745</c:v>
                </c:pt>
                <c:pt idx="7">
                  <c:v>1434.980745</c:v>
                </c:pt>
                <c:pt idx="8">
                  <c:v>1434.980745</c:v>
                </c:pt>
                <c:pt idx="9">
                  <c:v>1434.980745</c:v>
                </c:pt>
                <c:pt idx="10">
                  <c:v>1434.980745</c:v>
                </c:pt>
                <c:pt idx="11">
                  <c:v>1434.980745</c:v>
                </c:pt>
                <c:pt idx="12">
                  <c:v>1434.980745</c:v>
                </c:pt>
                <c:pt idx="13">
                  <c:v>1434.980745</c:v>
                </c:pt>
                <c:pt idx="14">
                  <c:v>1434.980745</c:v>
                </c:pt>
                <c:pt idx="15">
                  <c:v>1434.980745</c:v>
                </c:pt>
                <c:pt idx="16">
                  <c:v>1434.980745</c:v>
                </c:pt>
                <c:pt idx="17">
                  <c:v>1434.980745</c:v>
                </c:pt>
                <c:pt idx="18">
                  <c:v>1434.980745</c:v>
                </c:pt>
                <c:pt idx="19">
                  <c:v>1434.980745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53811840"/>
        <c:axId val="53887744"/>
      </c:lineChart>
      <c:catAx>
        <c:axId val="538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53887744"/>
        <c:crosses val="autoZero"/>
        <c:auto val="1"/>
        <c:lblAlgn val="ctr"/>
        <c:lblOffset val="100"/>
        <c:noMultiLvlLbl val="0"/>
      </c:catAx>
      <c:valAx>
        <c:axId val="53887744"/>
        <c:scaling>
          <c:orientation val="minMax"/>
          <c:max val="1436.7"/>
          <c:min val="1434.2"/>
        </c:scaling>
        <c:delete val="0"/>
        <c:axPos val="l"/>
        <c:majorGridlines/>
        <c:numFmt formatCode="0.00;[Red]0.00" sourceLinked="0"/>
        <c:majorTickMark val="out"/>
        <c:minorTickMark val="out"/>
        <c:tickLblPos val="nextTo"/>
        <c:spPr>
          <a:solidFill>
            <a:srgbClr val="FFFF00"/>
          </a:solidFill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53811840"/>
        <c:crosses val="autoZero"/>
        <c:crossBetween val="between"/>
        <c:majorUnit val="0.2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t>极值控制图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"R"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 cmpd="sng" algn="ctr">
              <a:solidFill>
                <a:srgbClr val="0070C0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记录表!$L$9:$L$28</c:f>
              <c:numCache>
                <c:formatCode>0.0;[Red]0.0</c:formatCode>
                <c:ptCount val="20"/>
                <c:pt idx="0">
                  <c:v>1.10000000000014</c:v>
                </c:pt>
                <c:pt idx="1">
                  <c:v>1.20000000000005</c:v>
                </c:pt>
                <c:pt idx="2">
                  <c:v>0.700000000000045</c:v>
                </c:pt>
                <c:pt idx="3">
                  <c:v>1.10000000000014</c:v>
                </c:pt>
                <c:pt idx="4">
                  <c:v>0.5</c:v>
                </c:pt>
                <c:pt idx="5">
                  <c:v>0.600000000000136</c:v>
                </c:pt>
                <c:pt idx="6">
                  <c:v>0.700000000000045</c:v>
                </c:pt>
                <c:pt idx="7">
                  <c:v>1</c:v>
                </c:pt>
                <c:pt idx="8">
                  <c:v>0.700000000000045</c:v>
                </c:pt>
                <c:pt idx="9">
                  <c:v>0.600000000000136</c:v>
                </c:pt>
                <c:pt idx="10">
                  <c:v>0.800000000000182</c:v>
                </c:pt>
                <c:pt idx="11">
                  <c:v>1</c:v>
                </c:pt>
                <c:pt idx="12">
                  <c:v>1</c:v>
                </c:pt>
                <c:pt idx="13">
                  <c:v>0.5</c:v>
                </c:pt>
                <c:pt idx="14">
                  <c:v>0.700000000000045</c:v>
                </c:pt>
                <c:pt idx="15">
                  <c:v>1</c:v>
                </c:pt>
                <c:pt idx="16">
                  <c:v>0.700000000000045</c:v>
                </c:pt>
                <c:pt idx="17">
                  <c:v>1</c:v>
                </c:pt>
                <c:pt idx="18">
                  <c:v>0.700000000000045</c:v>
                </c:pt>
                <c:pt idx="19">
                  <c:v>0.700000000000045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"UCL=0.44"</c:f>
              <c:strCache>
                <c:ptCount val="1"/>
                <c:pt idx="0">
                  <c:v>UCL=0.44</c:v>
                </c:pt>
              </c:strCache>
            </c:strRef>
          </c:tx>
          <c:spPr>
            <a:ln w="31750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记录表!$N$9:$N$28</c:f>
              <c:numCache>
                <c:formatCode>0.00_ </c:formatCode>
                <c:ptCount val="20"/>
                <c:pt idx="0">
                  <c:v>1.72291000000012</c:v>
                </c:pt>
                <c:pt idx="1">
                  <c:v>1.72291000000012</c:v>
                </c:pt>
                <c:pt idx="2">
                  <c:v>1.72291000000012</c:v>
                </c:pt>
                <c:pt idx="3">
                  <c:v>1.72291000000012</c:v>
                </c:pt>
                <c:pt idx="4">
                  <c:v>1.72291000000012</c:v>
                </c:pt>
                <c:pt idx="5">
                  <c:v>1.72291000000012</c:v>
                </c:pt>
                <c:pt idx="6">
                  <c:v>1.72291000000012</c:v>
                </c:pt>
                <c:pt idx="7">
                  <c:v>1.72291000000012</c:v>
                </c:pt>
                <c:pt idx="8">
                  <c:v>1.72291000000012</c:v>
                </c:pt>
                <c:pt idx="9">
                  <c:v>1.72291000000012</c:v>
                </c:pt>
                <c:pt idx="10">
                  <c:v>1.72291000000012</c:v>
                </c:pt>
                <c:pt idx="11">
                  <c:v>1.72291000000012</c:v>
                </c:pt>
                <c:pt idx="12">
                  <c:v>1.72291000000012</c:v>
                </c:pt>
                <c:pt idx="13">
                  <c:v>1.72291000000012</c:v>
                </c:pt>
                <c:pt idx="14">
                  <c:v>1.72291000000012</c:v>
                </c:pt>
                <c:pt idx="15">
                  <c:v>1.72291000000012</c:v>
                </c:pt>
                <c:pt idx="16">
                  <c:v>1.72291000000012</c:v>
                </c:pt>
                <c:pt idx="17">
                  <c:v>1.72291000000012</c:v>
                </c:pt>
                <c:pt idx="18">
                  <c:v>1.72291000000012</c:v>
                </c:pt>
                <c:pt idx="19">
                  <c:v>1.72291000000012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"CL=0.28"</c:f>
              <c:strCache>
                <c:ptCount val="1"/>
                <c:pt idx="0">
                  <c:v>CL=0.28</c:v>
                </c:pt>
              </c:strCache>
            </c:strRef>
          </c:tx>
          <c:spPr>
            <a:ln w="31750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记录表!$M$9:$M$28</c:f>
              <c:numCache>
                <c:formatCode>0.00_ </c:formatCode>
                <c:ptCount val="20"/>
                <c:pt idx="0">
                  <c:v>0.815000000000055</c:v>
                </c:pt>
                <c:pt idx="1">
                  <c:v>0.815000000000055</c:v>
                </c:pt>
                <c:pt idx="2">
                  <c:v>0.815000000000055</c:v>
                </c:pt>
                <c:pt idx="3">
                  <c:v>0.815000000000055</c:v>
                </c:pt>
                <c:pt idx="4">
                  <c:v>0.815000000000055</c:v>
                </c:pt>
                <c:pt idx="5">
                  <c:v>0.815000000000055</c:v>
                </c:pt>
                <c:pt idx="6">
                  <c:v>0.815000000000055</c:v>
                </c:pt>
                <c:pt idx="7">
                  <c:v>0.815000000000055</c:v>
                </c:pt>
                <c:pt idx="8">
                  <c:v>0.815000000000055</c:v>
                </c:pt>
                <c:pt idx="9">
                  <c:v>0.815000000000055</c:v>
                </c:pt>
                <c:pt idx="10">
                  <c:v>0.815000000000055</c:v>
                </c:pt>
                <c:pt idx="11">
                  <c:v>0.815000000000055</c:v>
                </c:pt>
                <c:pt idx="12">
                  <c:v>0.815000000000055</c:v>
                </c:pt>
                <c:pt idx="13">
                  <c:v>0.815000000000055</c:v>
                </c:pt>
                <c:pt idx="14">
                  <c:v>0.815000000000055</c:v>
                </c:pt>
                <c:pt idx="15">
                  <c:v>0.815000000000055</c:v>
                </c:pt>
                <c:pt idx="16">
                  <c:v>0.815000000000055</c:v>
                </c:pt>
                <c:pt idx="17">
                  <c:v>0.815000000000055</c:v>
                </c:pt>
                <c:pt idx="18">
                  <c:v>0.815000000000055</c:v>
                </c:pt>
                <c:pt idx="19">
                  <c:v>0.815000000000055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"LCL=0.11"</c:f>
              <c:strCache>
                <c:ptCount val="1"/>
                <c:pt idx="0">
                  <c:v>LCL=0.11</c:v>
                </c:pt>
              </c:strCache>
            </c:strRef>
          </c:tx>
          <c:spPr>
            <a:ln w="31750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/>
              </c:ext>
            </c:extLst>
          </c:dLbls>
          <c:cat>
            <c:numRef>
              <c:f>记录表!$A$9:$A$28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记录表!$O$9:$O$28</c:f>
              <c:numCache>
                <c:formatCode>0.00_ 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0"/>
        <c:smooth val="0"/>
        <c:axId val="53811840"/>
        <c:axId val="53887744"/>
      </c:lineChart>
      <c:catAx>
        <c:axId val="538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53887744"/>
        <c:crosses val="autoZero"/>
        <c:auto val="1"/>
        <c:lblAlgn val="ctr"/>
        <c:lblOffset val="100"/>
        <c:noMultiLvlLbl val="0"/>
      </c:catAx>
      <c:valAx>
        <c:axId val="53887744"/>
        <c:scaling>
          <c:orientation val="minMax"/>
          <c:max val="1.8"/>
        </c:scaling>
        <c:delete val="0"/>
        <c:axPos val="l"/>
        <c:majorGridlines/>
        <c:numFmt formatCode="0.00_ " sourceLinked="0"/>
        <c:majorTickMark val="out"/>
        <c:minorTickMark val="out"/>
        <c:tickLblPos val="nextTo"/>
        <c:spPr>
          <a:solidFill>
            <a:srgbClr val="FFFF00"/>
          </a:solidFill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53811840"/>
        <c:crosses val="autoZero"/>
        <c:crossBetween val="between"/>
        <c:majorUnit val="0.08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jpeg"/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42</xdr:row>
      <xdr:rowOff>0</xdr:rowOff>
    </xdr:from>
    <xdr:to>
      <xdr:col>14</xdr:col>
      <xdr:colOff>600075</xdr:colOff>
      <xdr:row>42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4493240"/>
        <a:ext cx="1231582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42</xdr:row>
      <xdr:rowOff>0</xdr:rowOff>
    </xdr:from>
    <xdr:to>
      <xdr:col>15</xdr:col>
      <xdr:colOff>9525</xdr:colOff>
      <xdr:row>42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4493240"/>
        <a:ext cx="1251585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71437</xdr:colOff>
      <xdr:row>38</xdr:row>
      <xdr:rowOff>71437</xdr:rowOff>
    </xdr:from>
    <xdr:ext cx="1119188" cy="254685"/>
    <mc:AlternateContent xmlns:mc="http://schemas.openxmlformats.org/markup-compatibility/2006">
      <mc:Choice xmlns:a14="http://schemas.microsoft.com/office/drawing/2010/main" Requires="a14">
        <xdr:sp>
          <xdr:nvSpPr>
            <xdr:cNvPr id="2" name="文本框 1"/>
            <xdr:cNvSpPr txBox="1"/>
          </xdr:nvSpPr>
          <xdr:spPr>
            <a:xfrm>
              <a:off x="995045" y="12021185"/>
              <a:ext cx="11195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LCL</m:t>
                  </m:r>
                  <m:r>
                    <a:rPr lang="en-US" altLang="zh-CN" sz="1600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D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3</m:t>
                      </m:r>
                    </m:sub>
                  </m:sSub>
                  <m:acc>
                    <m:accPr>
                      <m:chr m:val="̅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R</m:t>
                      </m:r>
                    </m:e>
                  </m:acc>
                </m:oMath>
              </a14:m>
              <a:r>
                <a:rPr lang="en-US" altLang="zh-CN" sz="1600"/>
                <a:t>=</a:t>
              </a:r>
              <a:endParaRPr lang="zh-CN" altLang="en-US" sz="1600"/>
            </a:p>
          </xdr:txBody>
        </xdr:sp>
      </mc:Choice>
      <mc:Fallback>
        <xdr:sp>
          <xdr:nvSpPr>
            <xdr:cNvPr id="2" name="文本框 1"/>
            <xdr:cNvSpPr txBox="1"/>
          </xdr:nvSpPr>
          <xdr:spPr>
            <a:xfrm>
              <a:off x="995045" y="12021185"/>
              <a:ext cx="11195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LCL=D_3R ̅</a:t>
              </a:r>
              <a:r>
                <a:rPr lang="en-US" altLang="zh-CN" sz="1600"/>
                <a:t>=</a:t>
              </a:r>
              <a:endParaRPr lang="zh-CN" altLang="en-US" sz="1600"/>
            </a:p>
          </xdr:txBody>
        </xdr:sp>
      </mc:Fallback>
    </mc:AlternateContent>
    <xdr:clientData/>
  </xdr:oneCellAnchor>
  <xdr:oneCellAnchor>
    <xdr:from>
      <xdr:col>1</xdr:col>
      <xdr:colOff>52387</xdr:colOff>
      <xdr:row>37</xdr:row>
      <xdr:rowOff>90487</xdr:rowOff>
    </xdr:from>
    <xdr:ext cx="1119188" cy="254685"/>
    <mc:AlternateContent xmlns:mc="http://schemas.openxmlformats.org/markup-compatibility/2006">
      <mc:Choice xmlns:a14="http://schemas.microsoft.com/office/drawing/2010/main" Requires="a14">
        <xdr:sp>
          <xdr:nvSpPr>
            <xdr:cNvPr id="15" name="文本框 14"/>
            <xdr:cNvSpPr txBox="1"/>
          </xdr:nvSpPr>
          <xdr:spPr>
            <a:xfrm>
              <a:off x="975995" y="11678285"/>
              <a:ext cx="11195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UCL</m:t>
                  </m:r>
                  <m:r>
                    <a:rPr lang="en-US" altLang="zh-CN" sz="1600" b="0" i="1">
                      <a:latin typeface="Cambria Math" panose="02040503050406030204" pitchFamily="18" charset="0"/>
                    </a:rPr>
                    <m:t>=</m:t>
                  </m:r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D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4</m:t>
                      </m:r>
                    </m:sub>
                  </m:sSub>
                  <m:acc>
                    <m:accPr>
                      <m:chr m:val="̅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R</m:t>
                      </m:r>
                    </m:e>
                  </m:acc>
                </m:oMath>
              </a14:m>
              <a:r>
                <a:rPr lang="en-US" altLang="zh-CN" sz="1600"/>
                <a:t>=</a:t>
              </a:r>
              <a:endParaRPr lang="zh-CN" altLang="en-US" sz="1600"/>
            </a:p>
          </xdr:txBody>
        </xdr:sp>
      </mc:Choice>
      <mc:Fallback>
        <xdr:sp>
          <xdr:nvSpPr>
            <xdr:cNvPr id="15" name="文本框 14"/>
            <xdr:cNvSpPr txBox="1"/>
          </xdr:nvSpPr>
          <xdr:spPr>
            <a:xfrm>
              <a:off x="975995" y="11678285"/>
              <a:ext cx="11195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UCL=D_4R ̅</a:t>
              </a:r>
              <a:r>
                <a:rPr lang="en-US" altLang="zh-CN" sz="1600"/>
                <a:t>=</a:t>
              </a:r>
              <a:endParaRPr lang="zh-CN" altLang="en-US" sz="1600"/>
            </a:p>
          </xdr:txBody>
        </xdr:sp>
      </mc:Fallback>
    </mc:AlternateContent>
    <xdr:clientData/>
  </xdr:oneCellAnchor>
  <xdr:oneCellAnchor>
    <xdr:from>
      <xdr:col>1</xdr:col>
      <xdr:colOff>61912</xdr:colOff>
      <xdr:row>36</xdr:row>
      <xdr:rowOff>61912</xdr:rowOff>
    </xdr:from>
    <xdr:ext cx="719138" cy="254685"/>
    <mc:AlternateContent xmlns:mc="http://schemas.openxmlformats.org/markup-compatibility/2006">
      <mc:Choice xmlns:a14="http://schemas.microsoft.com/office/drawing/2010/main" Requires="a14">
        <xdr:sp>
          <xdr:nvSpPr>
            <xdr:cNvPr id="16" name="文本框 15"/>
            <xdr:cNvSpPr txBox="1"/>
          </xdr:nvSpPr>
          <xdr:spPr>
            <a:xfrm>
              <a:off x="985520" y="11287760"/>
              <a:ext cx="71945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CL</m:t>
                  </m:r>
                  <m:r>
                    <a:rPr lang="en-US" altLang="zh-CN" sz="1600" b="0" i="1">
                      <a:latin typeface="Cambria Math" panose="02040503050406030204" pitchFamily="18" charset="0"/>
                    </a:rPr>
                    <m:t>=</m:t>
                  </m:r>
                  <m:acc>
                    <m:accPr>
                      <m:chr m:val="̅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R</m:t>
                      </m:r>
                    </m:e>
                  </m:acc>
                </m:oMath>
              </a14:m>
              <a:r>
                <a:rPr lang="en-US" altLang="zh-CN" sz="1600"/>
                <a:t>=</a:t>
              </a:r>
              <a:endParaRPr lang="zh-CN" altLang="en-US" sz="1600"/>
            </a:p>
          </xdr:txBody>
        </xdr:sp>
      </mc:Choice>
      <mc:Fallback>
        <xdr:sp>
          <xdr:nvSpPr>
            <xdr:cNvPr id="16" name="文本框 15"/>
            <xdr:cNvSpPr txBox="1"/>
          </xdr:nvSpPr>
          <xdr:spPr>
            <a:xfrm>
              <a:off x="985520" y="11287760"/>
              <a:ext cx="71945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CL=R ̅</a:t>
              </a:r>
              <a:r>
                <a:rPr lang="en-US" altLang="zh-CN" sz="1600"/>
                <a:t>=</a:t>
              </a:r>
              <a:endParaRPr lang="zh-CN" altLang="en-US" sz="1600"/>
            </a:p>
          </xdr:txBody>
        </xdr:sp>
      </mc:Fallback>
    </mc:AlternateContent>
    <xdr:clientData/>
  </xdr:oneCellAnchor>
  <xdr:oneCellAnchor>
    <xdr:from>
      <xdr:col>4</xdr:col>
      <xdr:colOff>240644</xdr:colOff>
      <xdr:row>30</xdr:row>
      <xdr:rowOff>123264</xdr:rowOff>
    </xdr:from>
    <xdr:ext cx="420502" cy="254685"/>
    <mc:AlternateContent xmlns:mc="http://schemas.openxmlformats.org/markup-compatibility/2006">
      <mc:Choice xmlns:a14="http://schemas.microsoft.com/office/drawing/2010/main" Requires="a14">
        <xdr:sp>
          <xdr:nvSpPr>
            <xdr:cNvPr id="17" name="文本框 16"/>
            <xdr:cNvSpPr txBox="1"/>
          </xdr:nvSpPr>
          <xdr:spPr>
            <a:xfrm>
              <a:off x="3859530" y="9034780"/>
              <a:ext cx="4210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altLang="zh-CN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altLang="zh-CN" sz="1600" b="0" i="0">
                            <a:latin typeface="Cambria Math" panose="02040503050406030204" pitchFamily="18" charset="0"/>
                          </a:rPr>
                          <m:t>R</m:t>
                        </m:r>
                      </m:e>
                    </m:acc>
                    <m:r>
                      <a:rPr lang="en-US" altLang="zh-CN" sz="16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zh-CN" altLang="en-US" sz="1600"/>
            </a:p>
          </xdr:txBody>
        </xdr:sp>
      </mc:Choice>
      <mc:Fallback>
        <xdr:sp>
          <xdr:nvSpPr>
            <xdr:cNvPr id="17" name="文本框 16"/>
            <xdr:cNvSpPr txBox="1"/>
          </xdr:nvSpPr>
          <xdr:spPr>
            <a:xfrm>
              <a:off x="3859530" y="9034780"/>
              <a:ext cx="42100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R ̅=</a:t>
              </a:r>
              <a:endParaRPr lang="zh-CN" altLang="en-US" sz="1600"/>
            </a:p>
          </xdr:txBody>
        </xdr:sp>
      </mc:Fallback>
    </mc:AlternateContent>
    <xdr:clientData/>
  </xdr:oneCellAnchor>
  <xdr:oneCellAnchor>
    <xdr:from>
      <xdr:col>1</xdr:col>
      <xdr:colOff>71436</xdr:colOff>
      <xdr:row>34</xdr:row>
      <xdr:rowOff>42862</xdr:rowOff>
    </xdr:from>
    <xdr:ext cx="1528763" cy="276294"/>
    <mc:AlternateContent xmlns:mc="http://schemas.openxmlformats.org/markup-compatibility/2006">
      <mc:Choice xmlns:a14="http://schemas.microsoft.com/office/drawing/2010/main" Requires="a14">
        <xdr:sp>
          <xdr:nvSpPr>
            <xdr:cNvPr id="19" name="文本框 18"/>
            <xdr:cNvSpPr txBox="1"/>
          </xdr:nvSpPr>
          <xdr:spPr>
            <a:xfrm>
              <a:off x="995045" y="10544810"/>
              <a:ext cx="152844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LCL</m:t>
                  </m:r>
                  <m:r>
                    <a:rPr lang="en-US" altLang="zh-CN" sz="1600" b="0" i="0">
                      <a:latin typeface="Cambria Math" panose="02040503050406030204" pitchFamily="18" charset="0"/>
                    </a:rPr>
                    <m:t>=</m:t>
                  </m:r>
                  <m:acc>
                    <m:accPr>
                      <m:chr m:val="̿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X</m:t>
                      </m:r>
                    </m:e>
                  </m:acc>
                  <m:r>
                    <a:rPr lang="en-US" altLang="zh-CN" sz="1600" b="0" i="0">
                      <a:latin typeface="Cambria Math" panose="02040503050406030204" pitchFamily="18" charset="0"/>
                    </a:rPr>
                    <m:t>−</m:t>
                  </m:r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A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acc>
                    <m:accPr>
                      <m:chr m:val="̅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R</m:t>
                      </m:r>
                    </m:e>
                  </m:acc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19" name="文本框 18"/>
            <xdr:cNvSpPr txBox="1"/>
          </xdr:nvSpPr>
          <xdr:spPr>
            <a:xfrm>
              <a:off x="995045" y="10544810"/>
              <a:ext cx="152844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LCL=X ̿−A_2R ̅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1</xdr:col>
      <xdr:colOff>61911</xdr:colOff>
      <xdr:row>33</xdr:row>
      <xdr:rowOff>61912</xdr:rowOff>
    </xdr:from>
    <xdr:ext cx="1528763" cy="276294"/>
    <mc:AlternateContent xmlns:mc="http://schemas.openxmlformats.org/markup-compatibility/2006">
      <mc:Choice xmlns:a14="http://schemas.microsoft.com/office/drawing/2010/main" Requires="a14">
        <xdr:sp>
          <xdr:nvSpPr>
            <xdr:cNvPr id="20" name="文本框 19"/>
            <xdr:cNvSpPr txBox="1"/>
          </xdr:nvSpPr>
          <xdr:spPr>
            <a:xfrm>
              <a:off x="985520" y="10201910"/>
              <a:ext cx="152844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UCL</m:t>
                  </m:r>
                  <m:r>
                    <a:rPr lang="en-US" altLang="zh-CN" sz="1600" b="0" i="0">
                      <a:latin typeface="Cambria Math" panose="02040503050406030204" pitchFamily="18" charset="0"/>
                    </a:rPr>
                    <m:t>=</m:t>
                  </m:r>
                  <m:acc>
                    <m:accPr>
                      <m:chr m:val="̿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X</m:t>
                      </m:r>
                    </m:e>
                  </m:acc>
                  <m:r>
                    <a:rPr lang="en-US" altLang="zh-CN" sz="1600" b="0" i="0">
                      <a:latin typeface="Cambria Math" panose="02040503050406030204" pitchFamily="18" charset="0"/>
                    </a:rPr>
                    <m:t>+</m:t>
                  </m:r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A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  <m:acc>
                    <m:accPr>
                      <m:chr m:val="̅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R</m:t>
                      </m:r>
                    </m:e>
                  </m:acc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20" name="文本框 19"/>
            <xdr:cNvSpPr txBox="1"/>
          </xdr:nvSpPr>
          <xdr:spPr>
            <a:xfrm>
              <a:off x="985520" y="10201910"/>
              <a:ext cx="152844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UCL=X ̿+A_2R ̅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1</xdr:col>
      <xdr:colOff>61912</xdr:colOff>
      <xdr:row>32</xdr:row>
      <xdr:rowOff>33337</xdr:rowOff>
    </xdr:from>
    <xdr:ext cx="946618" cy="276294"/>
    <mc:AlternateContent xmlns:mc="http://schemas.openxmlformats.org/markup-compatibility/2006">
      <mc:Choice xmlns:a14="http://schemas.microsoft.com/office/drawing/2010/main" Requires="a14">
        <xdr:sp>
          <xdr:nvSpPr>
            <xdr:cNvPr id="21" name="文本框 20"/>
            <xdr:cNvSpPr txBox="1"/>
          </xdr:nvSpPr>
          <xdr:spPr>
            <a:xfrm>
              <a:off x="985520" y="9868535"/>
              <a:ext cx="94678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en-US" altLang="zh-CN" sz="1600" b="0" i="0">
                      <a:latin typeface="Cambria Math" panose="02040503050406030204" pitchFamily="18" charset="0"/>
                    </a:rPr>
                    <m:t>CL</m:t>
                  </m:r>
                  <m:r>
                    <a:rPr lang="en-US" altLang="zh-CN" sz="1600" b="0" i="0">
                      <a:latin typeface="Cambria Math" panose="02040503050406030204" pitchFamily="18" charset="0"/>
                    </a:rPr>
                    <m:t>=</m:t>
                  </m:r>
                  <m:acc>
                    <m:accPr>
                      <m:chr m:val="̿"/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X</m:t>
                      </m:r>
                    </m:e>
                  </m:acc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21" name="文本框 20"/>
            <xdr:cNvSpPr txBox="1"/>
          </xdr:nvSpPr>
          <xdr:spPr>
            <a:xfrm>
              <a:off x="985520" y="9868535"/>
              <a:ext cx="94678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CL=X ̿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3</xdr:col>
      <xdr:colOff>265017</xdr:colOff>
      <xdr:row>29</xdr:row>
      <xdr:rowOff>105055</xdr:rowOff>
    </xdr:from>
    <xdr:ext cx="485777" cy="250453"/>
    <mc:AlternateContent xmlns:mc="http://schemas.openxmlformats.org/markup-compatibility/2006">
      <mc:Choice xmlns:a14="http://schemas.microsoft.com/office/drawing/2010/main" Requires="a14">
        <xdr:sp>
          <xdr:nvSpPr>
            <xdr:cNvPr id="22" name="文本框 21"/>
            <xdr:cNvSpPr txBox="1"/>
          </xdr:nvSpPr>
          <xdr:spPr>
            <a:xfrm>
              <a:off x="3074670" y="8568690"/>
              <a:ext cx="485775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A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2</m:t>
                      </m:r>
                    </m:sub>
                  </m:sSub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22" name="文本框 21"/>
            <xdr:cNvSpPr txBox="1"/>
          </xdr:nvSpPr>
          <xdr:spPr>
            <a:xfrm>
              <a:off x="3074670" y="8568690"/>
              <a:ext cx="485775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A_2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7</xdr:col>
      <xdr:colOff>257737</xdr:colOff>
      <xdr:row>29</xdr:row>
      <xdr:rowOff>105055</xdr:rowOff>
    </xdr:from>
    <xdr:ext cx="448234" cy="250453"/>
    <mc:AlternateContent xmlns:mc="http://schemas.openxmlformats.org/markup-compatibility/2006">
      <mc:Choice xmlns:a14="http://schemas.microsoft.com/office/drawing/2010/main" Requires="a14">
        <xdr:sp>
          <xdr:nvSpPr>
            <xdr:cNvPr id="23" name="文本框 22"/>
            <xdr:cNvSpPr txBox="1"/>
          </xdr:nvSpPr>
          <xdr:spPr>
            <a:xfrm>
              <a:off x="6305550" y="8568690"/>
              <a:ext cx="448310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D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4</m:t>
                      </m:r>
                    </m:sub>
                  </m:sSub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23" name="文本框 22"/>
            <xdr:cNvSpPr txBox="1"/>
          </xdr:nvSpPr>
          <xdr:spPr>
            <a:xfrm>
              <a:off x="6305550" y="8568690"/>
              <a:ext cx="448310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D_4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5</xdr:col>
      <xdr:colOff>257735</xdr:colOff>
      <xdr:row>29</xdr:row>
      <xdr:rowOff>105054</xdr:rowOff>
    </xdr:from>
    <xdr:ext cx="470647" cy="250453"/>
    <mc:AlternateContent xmlns:mc="http://schemas.openxmlformats.org/markup-compatibility/2006">
      <mc:Choice xmlns:a14="http://schemas.microsoft.com/office/drawing/2010/main" Requires="a14">
        <xdr:sp>
          <xdr:nvSpPr>
            <xdr:cNvPr id="24" name="文本框 23"/>
            <xdr:cNvSpPr txBox="1"/>
          </xdr:nvSpPr>
          <xdr:spPr>
            <a:xfrm>
              <a:off x="4686300" y="8568690"/>
              <a:ext cx="471170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altLang="zh-CN" sz="16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m:rPr>
                          <m:sty m:val="p"/>
                        </m:rPr>
                        <a:rPr lang="en-US" altLang="zh-CN" sz="1600" b="0" i="0">
                          <a:latin typeface="Cambria Math" panose="02040503050406030204" pitchFamily="18" charset="0"/>
                        </a:rPr>
                        <m:t>D</m:t>
                      </m:r>
                    </m:e>
                    <m:sub>
                      <m:r>
                        <a:rPr lang="en-US" altLang="zh-CN" sz="1600" b="0" i="0">
                          <a:latin typeface="Cambria Math" panose="02040503050406030204" pitchFamily="18" charset="0"/>
                        </a:rPr>
                        <m:t>3</m:t>
                      </m:r>
                    </m:sub>
                  </m:sSub>
                </m:oMath>
              </a14:m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Choice>
      <mc:Fallback>
        <xdr:sp>
          <xdr:nvSpPr>
            <xdr:cNvPr id="24" name="文本框 23"/>
            <xdr:cNvSpPr txBox="1"/>
          </xdr:nvSpPr>
          <xdr:spPr>
            <a:xfrm>
              <a:off x="4686300" y="8568690"/>
              <a:ext cx="471170" cy="2501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D_3</a:t>
              </a:r>
              <a:r>
                <a:rPr lang="en-US" altLang="zh-CN" sz="1600" i="0"/>
                <a:t>=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12</xdr:col>
      <xdr:colOff>269780</xdr:colOff>
      <xdr:row>6</xdr:row>
      <xdr:rowOff>185737</xdr:rowOff>
    </xdr:from>
    <xdr:ext cx="324132" cy="254685"/>
    <mc:AlternateContent xmlns:mc="http://schemas.openxmlformats.org/markup-compatibility/2006">
      <mc:Choice xmlns:a14="http://schemas.microsoft.com/office/drawing/2010/main" Requires="a14">
        <xdr:sp>
          <xdr:nvSpPr>
            <xdr:cNvPr id="26" name="文本框 25"/>
            <xdr:cNvSpPr txBox="1"/>
          </xdr:nvSpPr>
          <xdr:spPr>
            <a:xfrm>
              <a:off x="10365740" y="2052320"/>
              <a:ext cx="32448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altLang="zh-CN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altLang="zh-CN" sz="1600" b="0" i="0">
                            <a:latin typeface="Cambria Math" panose="02040503050406030204" pitchFamily="18" charset="0"/>
                          </a:rPr>
                          <m:t>R</m:t>
                        </m:r>
                      </m:e>
                    </m:acc>
                  </m:oMath>
                </m:oMathPara>
              </a14:m>
              <a:endParaRPr lang="zh-CN" altLang="en-US" sz="1600" i="0"/>
            </a:p>
          </xdr:txBody>
        </xdr:sp>
      </mc:Choice>
      <mc:Fallback>
        <xdr:sp>
          <xdr:nvSpPr>
            <xdr:cNvPr id="26" name="文本框 25"/>
            <xdr:cNvSpPr txBox="1"/>
          </xdr:nvSpPr>
          <xdr:spPr>
            <a:xfrm>
              <a:off x="10365740" y="2052320"/>
              <a:ext cx="324485" cy="2546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R ̅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8</xdr:col>
      <xdr:colOff>246530</xdr:colOff>
      <xdr:row>6</xdr:row>
      <xdr:rowOff>171449</xdr:rowOff>
    </xdr:from>
    <xdr:ext cx="334495" cy="276294"/>
    <mc:AlternateContent xmlns:mc="http://schemas.openxmlformats.org/markup-compatibility/2006">
      <mc:Choice xmlns:a14="http://schemas.microsoft.com/office/drawing/2010/main" Requires="a14">
        <xdr:sp>
          <xdr:nvSpPr>
            <xdr:cNvPr id="27" name="文本框 26"/>
            <xdr:cNvSpPr txBox="1"/>
          </xdr:nvSpPr>
          <xdr:spPr>
            <a:xfrm>
              <a:off x="7104380" y="2037715"/>
              <a:ext cx="334645" cy="2768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altLang="zh-CN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altLang="zh-CN" sz="16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acc>
                  </m:oMath>
                </m:oMathPara>
              </a14:m>
              <a:endParaRPr lang="zh-CN" altLang="en-US" sz="1600" i="0"/>
            </a:p>
          </xdr:txBody>
        </xdr:sp>
      </mc:Choice>
      <mc:Fallback>
        <xdr:sp>
          <xdr:nvSpPr>
            <xdr:cNvPr id="27" name="文本框 26"/>
            <xdr:cNvSpPr txBox="1"/>
          </xdr:nvSpPr>
          <xdr:spPr>
            <a:xfrm>
              <a:off x="7104380" y="2037715"/>
              <a:ext cx="334645" cy="2768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X ̿</a:t>
              </a:r>
              <a:endParaRPr lang="zh-CN" altLang="en-US" sz="1600" i="0"/>
            </a:p>
          </xdr:txBody>
        </xdr:sp>
      </mc:Fallback>
    </mc:AlternateContent>
    <xdr:clientData/>
  </xdr:oneCellAnchor>
  <xdr:oneCellAnchor>
    <xdr:from>
      <xdr:col>2</xdr:col>
      <xdr:colOff>180133</xdr:colOff>
      <xdr:row>30</xdr:row>
      <xdr:rowOff>88524</xdr:rowOff>
    </xdr:from>
    <xdr:ext cx="492220" cy="276294"/>
    <mc:AlternateContent xmlns:mc="http://schemas.openxmlformats.org/markup-compatibility/2006">
      <mc:Choice xmlns:a14="http://schemas.microsoft.com/office/drawing/2010/main" Requires="a14">
        <xdr:sp>
          <xdr:nvSpPr>
            <xdr:cNvPr id="28" name="文本框 27"/>
            <xdr:cNvSpPr txBox="1"/>
          </xdr:nvSpPr>
          <xdr:spPr>
            <a:xfrm>
              <a:off x="2179955" y="8999855"/>
              <a:ext cx="49212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en-US" altLang="zh-CN" sz="16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m:rPr>
                            <m:sty m:val="p"/>
                          </m:rPr>
                          <a:rPr lang="en-US" altLang="zh-CN" sz="16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acc>
                    <m:r>
                      <a:rPr lang="en-US" altLang="zh-CN" sz="16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zh-CN" altLang="en-US" sz="1600" i="0"/>
            </a:p>
          </xdr:txBody>
        </xdr:sp>
      </mc:Choice>
      <mc:Fallback>
        <xdr:sp>
          <xdr:nvSpPr>
            <xdr:cNvPr id="28" name="文本框 27"/>
            <xdr:cNvSpPr txBox="1"/>
          </xdr:nvSpPr>
          <xdr:spPr>
            <a:xfrm>
              <a:off x="2179955" y="8999855"/>
              <a:ext cx="492125" cy="276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600" b="0">
                  <a:latin typeface="Cambria Math" panose="02040503050406030204" pitchFamily="18" charset="0"/>
                </a:rPr>
                <a:t>X ̿=</a:t>
              </a:r>
              <a:endParaRPr lang="zh-CN" altLang="en-US" sz="1600" i="0"/>
            </a:p>
          </xdr:txBody>
        </xdr:sp>
      </mc:Fallback>
    </mc:AlternateContent>
    <xdr:clientData/>
  </xdr:oneCellAnchor>
  <xdr:twoCellAnchor editAs="oneCell">
    <xdr:from>
      <xdr:col>10</xdr:col>
      <xdr:colOff>775335</xdr:colOff>
      <xdr:row>3</xdr:row>
      <xdr:rowOff>80645</xdr:rowOff>
    </xdr:from>
    <xdr:to>
      <xdr:col>11</xdr:col>
      <xdr:colOff>435610</xdr:colOff>
      <xdr:row>4</xdr:row>
      <xdr:rowOff>12700</xdr:rowOff>
    </xdr:to>
    <xdr:pic>
      <xdr:nvPicPr>
        <xdr:cNvPr id="3" name="图片 2" descr="图片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52585" y="1033145"/>
          <a:ext cx="469900" cy="236855"/>
        </a:xfrm>
        <a:prstGeom prst="rect">
          <a:avLst/>
        </a:prstGeom>
      </xdr:spPr>
    </xdr:pic>
    <xdr:clientData/>
  </xdr:twoCellAnchor>
  <xdr:twoCellAnchor>
    <xdr:from>
      <xdr:col>1</xdr:col>
      <xdr:colOff>500380</xdr:colOff>
      <xdr:row>40</xdr:row>
      <xdr:rowOff>929005</xdr:rowOff>
    </xdr:from>
    <xdr:to>
      <xdr:col>2</xdr:col>
      <xdr:colOff>560705</xdr:colOff>
      <xdr:row>41</xdr:row>
      <xdr:rowOff>615950</xdr:rowOff>
    </xdr:to>
    <xdr:pic>
      <xdr:nvPicPr>
        <xdr:cNvPr id="5" name="图片 1" descr="IMG_256"/>
        <xdr:cNvPicPr>
          <a:picLocks noChangeAspect="1"/>
        </xdr:cNvPicPr>
      </xdr:nvPicPr>
      <xdr:blipFill>
        <a:blip r:embed="rId4">
          <a:clrChange>
            <a:clrFrom>
              <a:srgbClr val="BCBCBC">
                <a:alpha val="100000"/>
              </a:srgbClr>
            </a:clrFrom>
            <a:clrTo>
              <a:srgbClr val="BCBCBC">
                <a:alpha val="100000"/>
                <a:alpha val="0"/>
              </a:srgbClr>
            </a:clrTo>
          </a:clrChange>
          <a:lum bright="12000" contrast="78000"/>
        </a:blip>
        <a:stretch>
          <a:fillRect/>
        </a:stretch>
      </xdr:blipFill>
      <xdr:spPr>
        <a:xfrm rot="16200000">
          <a:off x="1677670" y="13597255"/>
          <a:ext cx="629920" cy="1136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408940</xdr:colOff>
      <xdr:row>3</xdr:row>
      <xdr:rowOff>61595</xdr:rowOff>
    </xdr:from>
    <xdr:to>
      <xdr:col>11</xdr:col>
      <xdr:colOff>370840</xdr:colOff>
      <xdr:row>24</xdr:row>
      <xdr:rowOff>156845</xdr:rowOff>
    </xdr:to>
    <xdr:graphicFrame>
      <xdr:nvGraphicFramePr>
        <xdr:cNvPr id="23" name="图表 22"/>
        <xdr:cNvGraphicFramePr/>
      </xdr:nvGraphicFramePr>
      <xdr:xfrm>
        <a:off x="1094740" y="1109345"/>
        <a:ext cx="6819900" cy="4381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27</xdr:row>
      <xdr:rowOff>19050</xdr:rowOff>
    </xdr:from>
    <xdr:to>
      <xdr:col>11</xdr:col>
      <xdr:colOff>314960</xdr:colOff>
      <xdr:row>47</xdr:row>
      <xdr:rowOff>125095</xdr:rowOff>
    </xdr:to>
    <xdr:graphicFrame>
      <xdr:nvGraphicFramePr>
        <xdr:cNvPr id="15" name="图表 14"/>
        <xdr:cNvGraphicFramePr/>
      </xdr:nvGraphicFramePr>
      <xdr:xfrm>
        <a:off x="1057275" y="5953125"/>
        <a:ext cx="6801485" cy="41065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14</xdr:col>
          <xdr:colOff>114300</xdr:colOff>
          <xdr:row>76</xdr:row>
          <xdr:rowOff>19050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9715500" cy="152209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tabSelected="1" zoomScale="70" zoomScaleNormal="70" topLeftCell="B37" workbookViewId="0">
      <selection activeCell="H42" sqref="H42:O42"/>
    </sheetView>
  </sheetViews>
  <sheetFormatPr defaultColWidth="9" defaultRowHeight="15.75"/>
  <cols>
    <col min="1" max="1" width="12.125" style="1" customWidth="1"/>
    <col min="2" max="2" width="14.125" style="11" customWidth="1"/>
    <col min="3" max="15" width="10.625" style="1" customWidth="1"/>
    <col min="16" max="16384" width="9" style="1"/>
  </cols>
  <sheetData>
    <row r="1" ht="21.75" customHeight="1" spans="1:15">
      <c r="A1" s="12" t="s">
        <v>0</v>
      </c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ht="29.25" customHeight="1" spans="1:1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ht="24" customHeight="1" spans="1:1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ht="24" customHeight="1" spans="1:15">
      <c r="A4" s="16" t="s">
        <v>3</v>
      </c>
      <c r="B4" s="16"/>
      <c r="C4" s="16"/>
      <c r="D4" s="16"/>
      <c r="E4" s="16"/>
      <c r="F4" s="16" t="s">
        <v>4</v>
      </c>
      <c r="G4" s="16"/>
      <c r="H4" s="16"/>
      <c r="I4" s="16"/>
      <c r="J4" s="16"/>
      <c r="K4" s="16" t="s">
        <v>5</v>
      </c>
      <c r="L4" s="16"/>
      <c r="M4" s="16"/>
      <c r="N4" s="16"/>
      <c r="O4" s="16"/>
    </row>
    <row r="5" ht="24" customHeight="1" spans="1:15">
      <c r="A5" s="16" t="s">
        <v>6</v>
      </c>
      <c r="B5" s="16"/>
      <c r="C5" s="16"/>
      <c r="D5" s="16"/>
      <c r="E5" s="16"/>
      <c r="F5" s="16" t="s">
        <v>7</v>
      </c>
      <c r="G5" s="16"/>
      <c r="H5" s="16"/>
      <c r="I5" s="16"/>
      <c r="J5" s="16"/>
      <c r="K5" s="18"/>
      <c r="L5" s="18"/>
      <c r="M5" s="18"/>
      <c r="N5" s="18"/>
      <c r="O5" s="18"/>
    </row>
    <row r="6" ht="24" customHeight="1" spans="1:15">
      <c r="A6" s="16" t="s">
        <v>8</v>
      </c>
      <c r="B6" s="16"/>
      <c r="C6" s="16"/>
      <c r="D6" s="16"/>
      <c r="E6" s="16"/>
      <c r="F6" s="16" t="s">
        <v>9</v>
      </c>
      <c r="G6" s="16"/>
      <c r="H6" s="16"/>
      <c r="I6" s="16"/>
      <c r="J6" s="16"/>
      <c r="K6" s="18"/>
      <c r="L6" s="18"/>
      <c r="M6" s="18"/>
      <c r="N6" s="18"/>
      <c r="O6" s="18"/>
    </row>
    <row r="7" ht="23.25" customHeight="1" spans="1:15">
      <c r="A7" s="17" t="s">
        <v>10</v>
      </c>
      <c r="B7" s="18" t="s">
        <v>11</v>
      </c>
      <c r="C7" s="17" t="s">
        <v>12</v>
      </c>
      <c r="D7" s="17"/>
      <c r="E7" s="17"/>
      <c r="F7" s="17"/>
      <c r="G7" s="17"/>
      <c r="H7" s="19" t="s">
        <v>13</v>
      </c>
      <c r="I7" s="17"/>
      <c r="J7" s="19" t="s">
        <v>13</v>
      </c>
      <c r="K7" s="19"/>
      <c r="L7" s="19" t="s">
        <v>14</v>
      </c>
      <c r="M7" s="19"/>
      <c r="N7" s="19" t="s">
        <v>14</v>
      </c>
      <c r="O7" s="19"/>
    </row>
    <row r="8" ht="21.95" customHeight="1" spans="1:15">
      <c r="A8" s="17"/>
      <c r="B8" s="18" t="s">
        <v>15</v>
      </c>
      <c r="C8" s="20" t="s">
        <v>16</v>
      </c>
      <c r="D8" s="20" t="s">
        <v>17</v>
      </c>
      <c r="E8" s="20" t="s">
        <v>18</v>
      </c>
      <c r="F8" s="20" t="s">
        <v>19</v>
      </c>
      <c r="G8" s="20" t="s">
        <v>20</v>
      </c>
      <c r="H8" s="19"/>
      <c r="I8" s="17"/>
      <c r="J8" s="19" t="s">
        <v>21</v>
      </c>
      <c r="K8" s="19" t="s">
        <v>22</v>
      </c>
      <c r="L8" s="19"/>
      <c r="M8" s="19"/>
      <c r="N8" s="19" t="s">
        <v>21</v>
      </c>
      <c r="O8" s="19" t="s">
        <v>22</v>
      </c>
    </row>
    <row r="9" s="7" customFormat="1" ht="21.95" customHeight="1" spans="1:18">
      <c r="A9" s="21">
        <v>1</v>
      </c>
      <c r="B9" s="22">
        <v>44605</v>
      </c>
      <c r="C9" s="23">
        <v>1435.4</v>
      </c>
      <c r="D9" s="23">
        <v>1435.1</v>
      </c>
      <c r="E9" s="23">
        <v>1435.5</v>
      </c>
      <c r="F9" s="24">
        <v>1435.5</v>
      </c>
      <c r="G9" s="23">
        <v>1436.2</v>
      </c>
      <c r="H9" s="25">
        <f t="shared" ref="H9:H28" si="0">SUM(C9:G9)/5</f>
        <v>1435.54</v>
      </c>
      <c r="I9" s="25">
        <f>SUM(H9:H28)/20</f>
        <v>1435.451</v>
      </c>
      <c r="J9" s="62">
        <f>D34</f>
        <v>1435.921255</v>
      </c>
      <c r="K9" s="62">
        <f>D35</f>
        <v>1434.980745</v>
      </c>
      <c r="L9" s="63">
        <f t="shared" ref="L9:L28" si="1">MAX(C9:G9)-MIN(C9:G9)</f>
        <v>1.10000000000014</v>
      </c>
      <c r="M9" s="25">
        <f>SUM(L9:L28)/20</f>
        <v>0.815000000000055</v>
      </c>
      <c r="N9" s="62">
        <f>D38</f>
        <v>1.72291000000012</v>
      </c>
      <c r="O9" s="62">
        <f>D39</f>
        <v>0</v>
      </c>
      <c r="Q9" s="71"/>
      <c r="R9" s="72"/>
    </row>
    <row r="10" s="7" customFormat="1" ht="21.95" customHeight="1" spans="1:18">
      <c r="A10" s="21">
        <v>2</v>
      </c>
      <c r="B10" s="22">
        <v>44613</v>
      </c>
      <c r="C10" s="23">
        <v>1434.7</v>
      </c>
      <c r="D10" s="23">
        <v>1435.1</v>
      </c>
      <c r="E10" s="23">
        <v>1435.9</v>
      </c>
      <c r="F10" s="24">
        <v>1435.2</v>
      </c>
      <c r="G10" s="23">
        <v>1435.6</v>
      </c>
      <c r="H10" s="25">
        <f t="shared" si="0"/>
        <v>1435.3</v>
      </c>
      <c r="I10" s="25">
        <f t="shared" ref="I10:I28" si="2">I9</f>
        <v>1435.451</v>
      </c>
      <c r="J10" s="62">
        <f t="shared" ref="J10:J28" si="3">J9</f>
        <v>1435.921255</v>
      </c>
      <c r="K10" s="62">
        <f t="shared" ref="K10:K28" si="4">K9</f>
        <v>1434.980745</v>
      </c>
      <c r="L10" s="63">
        <f t="shared" si="1"/>
        <v>1.20000000000005</v>
      </c>
      <c r="M10" s="25">
        <f t="shared" ref="M10:M28" si="5">M9</f>
        <v>0.815000000000055</v>
      </c>
      <c r="N10" s="62">
        <f t="shared" ref="N10:N28" si="6">N9</f>
        <v>1.72291000000012</v>
      </c>
      <c r="O10" s="62">
        <f t="shared" ref="O10:O28" si="7">O9</f>
        <v>0</v>
      </c>
      <c r="Q10" s="71"/>
      <c r="R10" s="72"/>
    </row>
    <row r="11" s="7" customFormat="1" ht="21.95" customHeight="1" spans="1:18">
      <c r="A11" s="21">
        <v>3</v>
      </c>
      <c r="B11" s="22">
        <v>44619</v>
      </c>
      <c r="C11" s="23">
        <v>1435.5</v>
      </c>
      <c r="D11" s="23">
        <v>1435.8</v>
      </c>
      <c r="E11" s="23">
        <v>1435.1</v>
      </c>
      <c r="F11" s="23">
        <v>1435.4</v>
      </c>
      <c r="G11" s="23">
        <v>1435.8</v>
      </c>
      <c r="H11" s="25">
        <f t="shared" si="0"/>
        <v>1435.52</v>
      </c>
      <c r="I11" s="25">
        <f t="shared" si="2"/>
        <v>1435.451</v>
      </c>
      <c r="J11" s="62">
        <f t="shared" si="3"/>
        <v>1435.921255</v>
      </c>
      <c r="K11" s="62">
        <f t="shared" si="4"/>
        <v>1434.980745</v>
      </c>
      <c r="L11" s="63">
        <f t="shared" si="1"/>
        <v>0.700000000000045</v>
      </c>
      <c r="M11" s="25">
        <f t="shared" si="5"/>
        <v>0.815000000000055</v>
      </c>
      <c r="N11" s="62">
        <f t="shared" si="6"/>
        <v>1.72291000000012</v>
      </c>
      <c r="O11" s="62">
        <f t="shared" si="7"/>
        <v>0</v>
      </c>
      <c r="Q11" s="71"/>
      <c r="R11" s="72"/>
    </row>
    <row r="12" s="7" customFormat="1" ht="21.95" customHeight="1" spans="1:18">
      <c r="A12" s="21">
        <v>4</v>
      </c>
      <c r="B12" s="22">
        <v>44623</v>
      </c>
      <c r="C12" s="23">
        <v>1434.8</v>
      </c>
      <c r="D12" s="23">
        <v>1435.7</v>
      </c>
      <c r="E12" s="23">
        <v>1435.9</v>
      </c>
      <c r="F12" s="24">
        <v>1435.7</v>
      </c>
      <c r="G12" s="23">
        <v>1435.2</v>
      </c>
      <c r="H12" s="25">
        <f t="shared" si="0"/>
        <v>1435.46</v>
      </c>
      <c r="I12" s="25">
        <f t="shared" si="2"/>
        <v>1435.451</v>
      </c>
      <c r="J12" s="62">
        <f t="shared" si="3"/>
        <v>1435.921255</v>
      </c>
      <c r="K12" s="62">
        <f t="shared" si="4"/>
        <v>1434.980745</v>
      </c>
      <c r="L12" s="63">
        <f t="shared" si="1"/>
        <v>1.10000000000014</v>
      </c>
      <c r="M12" s="25">
        <f t="shared" si="5"/>
        <v>0.815000000000055</v>
      </c>
      <c r="N12" s="62">
        <f t="shared" si="6"/>
        <v>1.72291000000012</v>
      </c>
      <c r="O12" s="62">
        <f t="shared" si="7"/>
        <v>0</v>
      </c>
      <c r="Q12" s="71" t="s">
        <v>23</v>
      </c>
      <c r="R12" s="72" t="s">
        <v>24</v>
      </c>
    </row>
    <row r="13" s="7" customFormat="1" ht="21.95" customHeight="1" spans="1:18">
      <c r="A13" s="21">
        <v>5</v>
      </c>
      <c r="B13" s="22" t="s">
        <v>25</v>
      </c>
      <c r="C13" s="23">
        <v>1435.4</v>
      </c>
      <c r="D13" s="23">
        <v>1435.8</v>
      </c>
      <c r="E13" s="23">
        <v>1435.3</v>
      </c>
      <c r="F13" s="23">
        <v>1435.6</v>
      </c>
      <c r="G13" s="23">
        <v>1435.4</v>
      </c>
      <c r="H13" s="25">
        <f t="shared" si="0"/>
        <v>1435.5</v>
      </c>
      <c r="I13" s="25">
        <f t="shared" si="2"/>
        <v>1435.451</v>
      </c>
      <c r="J13" s="62">
        <f t="shared" si="3"/>
        <v>1435.921255</v>
      </c>
      <c r="K13" s="62">
        <f t="shared" si="4"/>
        <v>1434.980745</v>
      </c>
      <c r="L13" s="63">
        <f t="shared" si="1"/>
        <v>0.5</v>
      </c>
      <c r="M13" s="25">
        <f t="shared" si="5"/>
        <v>0.815000000000055</v>
      </c>
      <c r="N13" s="62">
        <f t="shared" si="6"/>
        <v>1.72291000000012</v>
      </c>
      <c r="O13" s="62">
        <f t="shared" si="7"/>
        <v>0</v>
      </c>
      <c r="Q13" s="71"/>
      <c r="R13" s="72"/>
    </row>
    <row r="14" s="7" customFormat="1" ht="21.95" customHeight="1" spans="1:18">
      <c r="A14" s="21">
        <v>6</v>
      </c>
      <c r="B14" s="22">
        <v>44641</v>
      </c>
      <c r="C14" s="23">
        <v>1435.5</v>
      </c>
      <c r="D14" s="23">
        <v>1435.1</v>
      </c>
      <c r="E14" s="23">
        <v>1435.1</v>
      </c>
      <c r="F14" s="24">
        <v>1435.7</v>
      </c>
      <c r="G14" s="23">
        <v>1435.1</v>
      </c>
      <c r="H14" s="25">
        <f t="shared" si="0"/>
        <v>1435.3</v>
      </c>
      <c r="I14" s="25">
        <f t="shared" si="2"/>
        <v>1435.451</v>
      </c>
      <c r="J14" s="62">
        <f t="shared" si="3"/>
        <v>1435.921255</v>
      </c>
      <c r="K14" s="62">
        <f t="shared" si="4"/>
        <v>1434.980745</v>
      </c>
      <c r="L14" s="63">
        <f t="shared" si="1"/>
        <v>0.600000000000136</v>
      </c>
      <c r="M14" s="25">
        <f t="shared" si="5"/>
        <v>0.815000000000055</v>
      </c>
      <c r="N14" s="62">
        <f t="shared" si="6"/>
        <v>1.72291000000012</v>
      </c>
      <c r="O14" s="62">
        <f t="shared" si="7"/>
        <v>0</v>
      </c>
      <c r="Q14" s="71"/>
      <c r="R14" s="72"/>
    </row>
    <row r="15" s="7" customFormat="1" ht="21.95" customHeight="1" spans="1:18">
      <c r="A15" s="21">
        <v>7</v>
      </c>
      <c r="B15" s="22">
        <v>44654</v>
      </c>
      <c r="C15" s="23">
        <v>1435.3</v>
      </c>
      <c r="D15" s="23">
        <v>1435.8</v>
      </c>
      <c r="E15" s="23">
        <v>1435.1</v>
      </c>
      <c r="F15" s="23">
        <v>1435.7</v>
      </c>
      <c r="G15" s="23">
        <v>1435.1</v>
      </c>
      <c r="H15" s="25">
        <f t="shared" si="0"/>
        <v>1435.4</v>
      </c>
      <c r="I15" s="25">
        <f t="shared" si="2"/>
        <v>1435.451</v>
      </c>
      <c r="J15" s="62">
        <f t="shared" si="3"/>
        <v>1435.921255</v>
      </c>
      <c r="K15" s="62">
        <f t="shared" si="4"/>
        <v>1434.980745</v>
      </c>
      <c r="L15" s="63">
        <f t="shared" si="1"/>
        <v>0.700000000000045</v>
      </c>
      <c r="M15" s="25">
        <f t="shared" si="5"/>
        <v>0.815000000000055</v>
      </c>
      <c r="N15" s="62">
        <f t="shared" si="6"/>
        <v>1.72291000000012</v>
      </c>
      <c r="O15" s="62">
        <f t="shared" si="7"/>
        <v>0</v>
      </c>
      <c r="Q15" s="71"/>
      <c r="R15" s="72"/>
    </row>
    <row r="16" s="7" customFormat="1" ht="21.95" customHeight="1" spans="1:18">
      <c r="A16" s="21">
        <v>8</v>
      </c>
      <c r="B16" s="22">
        <v>44664</v>
      </c>
      <c r="C16" s="23">
        <v>1435.1</v>
      </c>
      <c r="D16" s="23">
        <v>1436.1</v>
      </c>
      <c r="E16" s="23">
        <v>1435.4</v>
      </c>
      <c r="F16" s="24">
        <v>1435.2</v>
      </c>
      <c r="G16" s="23">
        <v>1435.8</v>
      </c>
      <c r="H16" s="25">
        <f t="shared" si="0"/>
        <v>1435.52</v>
      </c>
      <c r="I16" s="25">
        <f t="shared" si="2"/>
        <v>1435.451</v>
      </c>
      <c r="J16" s="62">
        <f t="shared" si="3"/>
        <v>1435.921255</v>
      </c>
      <c r="K16" s="62">
        <f t="shared" si="4"/>
        <v>1434.980745</v>
      </c>
      <c r="L16" s="63">
        <f t="shared" si="1"/>
        <v>1</v>
      </c>
      <c r="M16" s="25">
        <f t="shared" si="5"/>
        <v>0.815000000000055</v>
      </c>
      <c r="N16" s="62">
        <f t="shared" si="6"/>
        <v>1.72291000000012</v>
      </c>
      <c r="O16" s="62">
        <f t="shared" si="7"/>
        <v>0</v>
      </c>
      <c r="Q16" s="71"/>
      <c r="R16" s="73"/>
    </row>
    <row r="17" s="7" customFormat="1" ht="21.95" customHeight="1" spans="1:18">
      <c r="A17" s="21">
        <v>9</v>
      </c>
      <c r="B17" s="22">
        <v>44674</v>
      </c>
      <c r="C17" s="23">
        <v>1435.7</v>
      </c>
      <c r="D17" s="23">
        <v>1435.8</v>
      </c>
      <c r="E17" s="23">
        <v>1435.1</v>
      </c>
      <c r="F17" s="23">
        <v>1435.5</v>
      </c>
      <c r="G17" s="23">
        <v>1435.2</v>
      </c>
      <c r="H17" s="25">
        <f t="shared" si="0"/>
        <v>1435.46</v>
      </c>
      <c r="I17" s="25">
        <f t="shared" si="2"/>
        <v>1435.451</v>
      </c>
      <c r="J17" s="62">
        <f t="shared" si="3"/>
        <v>1435.921255</v>
      </c>
      <c r="K17" s="62">
        <f t="shared" si="4"/>
        <v>1434.980745</v>
      </c>
      <c r="L17" s="63">
        <f t="shared" si="1"/>
        <v>0.700000000000045</v>
      </c>
      <c r="M17" s="25">
        <f t="shared" si="5"/>
        <v>0.815000000000055</v>
      </c>
      <c r="N17" s="62">
        <f t="shared" si="6"/>
        <v>1.72291000000012</v>
      </c>
      <c r="O17" s="62">
        <f t="shared" si="7"/>
        <v>0</v>
      </c>
      <c r="Q17" s="71"/>
      <c r="R17" s="72"/>
    </row>
    <row r="18" s="7" customFormat="1" ht="21.95" customHeight="1" spans="1:18">
      <c r="A18" s="21">
        <v>10</v>
      </c>
      <c r="B18" s="22">
        <v>44688</v>
      </c>
      <c r="C18" s="23">
        <v>1435.5</v>
      </c>
      <c r="D18" s="23">
        <v>1435.1</v>
      </c>
      <c r="E18" s="23">
        <v>1435.1</v>
      </c>
      <c r="F18" s="24">
        <v>1435.2</v>
      </c>
      <c r="G18" s="23">
        <v>1435.7</v>
      </c>
      <c r="H18" s="25">
        <f t="shared" si="0"/>
        <v>1435.32</v>
      </c>
      <c r="I18" s="25">
        <f t="shared" si="2"/>
        <v>1435.451</v>
      </c>
      <c r="J18" s="62">
        <f t="shared" si="3"/>
        <v>1435.921255</v>
      </c>
      <c r="K18" s="62">
        <f t="shared" si="4"/>
        <v>1434.980745</v>
      </c>
      <c r="L18" s="63">
        <f t="shared" si="1"/>
        <v>0.600000000000136</v>
      </c>
      <c r="M18" s="25">
        <f t="shared" si="5"/>
        <v>0.815000000000055</v>
      </c>
      <c r="N18" s="62">
        <f t="shared" si="6"/>
        <v>1.72291000000012</v>
      </c>
      <c r="O18" s="62">
        <f t="shared" si="7"/>
        <v>0</v>
      </c>
      <c r="Q18" s="71"/>
      <c r="R18" s="72"/>
    </row>
    <row r="19" s="7" customFormat="1" ht="21.95" customHeight="1" spans="1:18">
      <c r="A19" s="21">
        <v>11</v>
      </c>
      <c r="B19" s="22">
        <v>44696</v>
      </c>
      <c r="C19" s="23">
        <v>1435.1</v>
      </c>
      <c r="D19" s="23">
        <v>1435.7</v>
      </c>
      <c r="E19" s="23">
        <v>1435.9</v>
      </c>
      <c r="F19" s="23">
        <v>1435.1</v>
      </c>
      <c r="G19" s="23">
        <v>1435.2</v>
      </c>
      <c r="H19" s="25">
        <f t="shared" si="0"/>
        <v>1435.4</v>
      </c>
      <c r="I19" s="25">
        <f t="shared" si="2"/>
        <v>1435.451</v>
      </c>
      <c r="J19" s="62">
        <f t="shared" si="3"/>
        <v>1435.921255</v>
      </c>
      <c r="K19" s="62">
        <f t="shared" si="4"/>
        <v>1434.980745</v>
      </c>
      <c r="L19" s="63">
        <f t="shared" si="1"/>
        <v>0.800000000000182</v>
      </c>
      <c r="M19" s="25">
        <f t="shared" si="5"/>
        <v>0.815000000000055</v>
      </c>
      <c r="N19" s="62">
        <f t="shared" si="6"/>
        <v>1.72291000000012</v>
      </c>
      <c r="O19" s="62">
        <f t="shared" si="7"/>
        <v>0</v>
      </c>
      <c r="Q19" s="71"/>
      <c r="R19" s="72"/>
    </row>
    <row r="20" s="7" customFormat="1" ht="21.95" customHeight="1" spans="1:18">
      <c r="A20" s="21">
        <v>12</v>
      </c>
      <c r="B20" s="22">
        <v>44709</v>
      </c>
      <c r="C20" s="23">
        <v>1435.5</v>
      </c>
      <c r="D20" s="23">
        <v>1435.1</v>
      </c>
      <c r="E20" s="23">
        <v>1436.1</v>
      </c>
      <c r="F20" s="24">
        <v>1435.7</v>
      </c>
      <c r="G20" s="23">
        <v>1435.1</v>
      </c>
      <c r="H20" s="25">
        <f t="shared" si="0"/>
        <v>1435.5</v>
      </c>
      <c r="I20" s="25">
        <f t="shared" si="2"/>
        <v>1435.451</v>
      </c>
      <c r="J20" s="62">
        <f t="shared" si="3"/>
        <v>1435.921255</v>
      </c>
      <c r="K20" s="62">
        <f t="shared" si="4"/>
        <v>1434.980745</v>
      </c>
      <c r="L20" s="63">
        <f t="shared" si="1"/>
        <v>1</v>
      </c>
      <c r="M20" s="25">
        <f t="shared" si="5"/>
        <v>0.815000000000055</v>
      </c>
      <c r="N20" s="62">
        <f t="shared" si="6"/>
        <v>1.72291000000012</v>
      </c>
      <c r="O20" s="62">
        <f t="shared" si="7"/>
        <v>0</v>
      </c>
      <c r="Q20" s="71"/>
      <c r="R20" s="72"/>
    </row>
    <row r="21" s="7" customFormat="1" ht="21.95" customHeight="1" spans="1:18">
      <c r="A21" s="21">
        <v>13</v>
      </c>
      <c r="B21" s="22">
        <v>44722</v>
      </c>
      <c r="C21" s="23">
        <v>1435.5</v>
      </c>
      <c r="D21" s="23">
        <v>1435.1</v>
      </c>
      <c r="E21" s="23">
        <v>1435.5</v>
      </c>
      <c r="F21" s="24">
        <v>1435.2</v>
      </c>
      <c r="G21" s="23">
        <v>1436.1</v>
      </c>
      <c r="H21" s="25">
        <f t="shared" si="0"/>
        <v>1435.48</v>
      </c>
      <c r="I21" s="25">
        <f t="shared" si="2"/>
        <v>1435.451</v>
      </c>
      <c r="J21" s="62">
        <f t="shared" si="3"/>
        <v>1435.921255</v>
      </c>
      <c r="K21" s="62">
        <f t="shared" si="4"/>
        <v>1434.980745</v>
      </c>
      <c r="L21" s="63">
        <f t="shared" si="1"/>
        <v>1</v>
      </c>
      <c r="M21" s="25">
        <f t="shared" si="5"/>
        <v>0.815000000000055</v>
      </c>
      <c r="N21" s="62">
        <f t="shared" si="6"/>
        <v>1.72291000000012</v>
      </c>
      <c r="O21" s="62">
        <f t="shared" si="7"/>
        <v>0</v>
      </c>
      <c r="Q21" s="71"/>
      <c r="R21" s="72"/>
    </row>
    <row r="22" s="7" customFormat="1" ht="21.95" customHeight="1" spans="1:18">
      <c r="A22" s="21">
        <v>14</v>
      </c>
      <c r="B22" s="22">
        <v>44735</v>
      </c>
      <c r="C22" s="23">
        <v>1435.5</v>
      </c>
      <c r="D22" s="23">
        <v>1435.7</v>
      </c>
      <c r="E22" s="23">
        <v>1435.7</v>
      </c>
      <c r="F22" s="24">
        <v>1435.2</v>
      </c>
      <c r="G22" s="23">
        <v>1435.6</v>
      </c>
      <c r="H22" s="25">
        <f t="shared" si="0"/>
        <v>1435.54</v>
      </c>
      <c r="I22" s="25">
        <f t="shared" si="2"/>
        <v>1435.451</v>
      </c>
      <c r="J22" s="62">
        <f t="shared" si="3"/>
        <v>1435.921255</v>
      </c>
      <c r="K22" s="62">
        <f t="shared" si="4"/>
        <v>1434.980745</v>
      </c>
      <c r="L22" s="63">
        <f t="shared" si="1"/>
        <v>0.5</v>
      </c>
      <c r="M22" s="25">
        <f t="shared" si="5"/>
        <v>0.815000000000055</v>
      </c>
      <c r="N22" s="62">
        <f t="shared" si="6"/>
        <v>1.72291000000012</v>
      </c>
      <c r="O22" s="62">
        <f t="shared" si="7"/>
        <v>0</v>
      </c>
      <c r="Q22" s="71"/>
      <c r="R22" s="72"/>
    </row>
    <row r="23" s="7" customFormat="1" ht="21.95" customHeight="1" spans="1:18">
      <c r="A23" s="21">
        <v>15</v>
      </c>
      <c r="B23" s="22">
        <v>44761</v>
      </c>
      <c r="C23" s="23">
        <v>1435.1</v>
      </c>
      <c r="D23" s="23">
        <v>1435.7</v>
      </c>
      <c r="E23" s="23">
        <v>1435.8</v>
      </c>
      <c r="F23" s="23">
        <v>1435.1</v>
      </c>
      <c r="G23" s="23">
        <v>1435.2</v>
      </c>
      <c r="H23" s="25">
        <f t="shared" si="0"/>
        <v>1435.38</v>
      </c>
      <c r="I23" s="25">
        <f t="shared" si="2"/>
        <v>1435.451</v>
      </c>
      <c r="J23" s="62">
        <f t="shared" si="3"/>
        <v>1435.921255</v>
      </c>
      <c r="K23" s="62">
        <f t="shared" si="4"/>
        <v>1434.980745</v>
      </c>
      <c r="L23" s="63">
        <f t="shared" si="1"/>
        <v>0.700000000000045</v>
      </c>
      <c r="M23" s="25">
        <f t="shared" si="5"/>
        <v>0.815000000000055</v>
      </c>
      <c r="N23" s="62">
        <f t="shared" si="6"/>
        <v>1.72291000000012</v>
      </c>
      <c r="O23" s="62">
        <f t="shared" si="7"/>
        <v>0</v>
      </c>
      <c r="Q23" s="71"/>
      <c r="R23" s="72"/>
    </row>
    <row r="24" s="7" customFormat="1" ht="21.95" customHeight="1" spans="1:18">
      <c r="A24" s="21">
        <v>16</v>
      </c>
      <c r="B24" s="22">
        <v>44772</v>
      </c>
      <c r="C24" s="23">
        <v>1435.5</v>
      </c>
      <c r="D24" s="23">
        <v>1435.1</v>
      </c>
      <c r="E24" s="23">
        <v>1436.1</v>
      </c>
      <c r="F24" s="24">
        <v>1435.7</v>
      </c>
      <c r="G24" s="23">
        <v>1435.1</v>
      </c>
      <c r="H24" s="25">
        <f t="shared" si="0"/>
        <v>1435.5</v>
      </c>
      <c r="I24" s="25">
        <f t="shared" si="2"/>
        <v>1435.451</v>
      </c>
      <c r="J24" s="62">
        <f t="shared" si="3"/>
        <v>1435.921255</v>
      </c>
      <c r="K24" s="62">
        <f t="shared" si="4"/>
        <v>1434.980745</v>
      </c>
      <c r="L24" s="63">
        <f t="shared" si="1"/>
        <v>1</v>
      </c>
      <c r="M24" s="25">
        <f t="shared" si="5"/>
        <v>0.815000000000055</v>
      </c>
      <c r="N24" s="62">
        <f t="shared" si="6"/>
        <v>1.72291000000012</v>
      </c>
      <c r="O24" s="62">
        <f t="shared" si="7"/>
        <v>0</v>
      </c>
      <c r="Q24" s="71"/>
      <c r="R24" s="72"/>
    </row>
    <row r="25" s="7" customFormat="1" ht="21.95" customHeight="1" spans="1:18">
      <c r="A25" s="21">
        <v>17</v>
      </c>
      <c r="B25" s="22">
        <v>44790</v>
      </c>
      <c r="C25" s="23">
        <v>1435.7</v>
      </c>
      <c r="D25" s="23">
        <v>1435.8</v>
      </c>
      <c r="E25" s="23">
        <v>1435.1</v>
      </c>
      <c r="F25" s="23">
        <v>1435.5</v>
      </c>
      <c r="G25" s="23">
        <v>1435.7</v>
      </c>
      <c r="H25" s="25">
        <f t="shared" si="0"/>
        <v>1435.56</v>
      </c>
      <c r="I25" s="25">
        <f t="shared" si="2"/>
        <v>1435.451</v>
      </c>
      <c r="J25" s="62">
        <f t="shared" si="3"/>
        <v>1435.921255</v>
      </c>
      <c r="K25" s="62">
        <f t="shared" si="4"/>
        <v>1434.980745</v>
      </c>
      <c r="L25" s="63">
        <f t="shared" si="1"/>
        <v>0.700000000000045</v>
      </c>
      <c r="M25" s="25">
        <f t="shared" si="5"/>
        <v>0.815000000000055</v>
      </c>
      <c r="N25" s="62">
        <f t="shared" si="6"/>
        <v>1.72291000000012</v>
      </c>
      <c r="O25" s="62">
        <f t="shared" si="7"/>
        <v>0</v>
      </c>
      <c r="Q25" s="71"/>
      <c r="R25" s="72"/>
    </row>
    <row r="26" s="7" customFormat="1" ht="21.95" customHeight="1" spans="1:18">
      <c r="A26" s="21">
        <v>18</v>
      </c>
      <c r="B26" s="22">
        <v>44804</v>
      </c>
      <c r="C26" s="23">
        <v>1435.5</v>
      </c>
      <c r="D26" s="23">
        <v>1435.1</v>
      </c>
      <c r="E26" s="23">
        <v>1435.5</v>
      </c>
      <c r="F26" s="24">
        <v>1435.2</v>
      </c>
      <c r="G26" s="23">
        <v>1436.1</v>
      </c>
      <c r="H26" s="25">
        <f t="shared" si="0"/>
        <v>1435.48</v>
      </c>
      <c r="I26" s="25">
        <f t="shared" si="2"/>
        <v>1435.451</v>
      </c>
      <c r="J26" s="62">
        <f t="shared" si="3"/>
        <v>1435.921255</v>
      </c>
      <c r="K26" s="62">
        <f t="shared" si="4"/>
        <v>1434.980745</v>
      </c>
      <c r="L26" s="63">
        <f t="shared" si="1"/>
        <v>1</v>
      </c>
      <c r="M26" s="25">
        <f t="shared" si="5"/>
        <v>0.815000000000055</v>
      </c>
      <c r="N26" s="62">
        <f t="shared" si="6"/>
        <v>1.72291000000012</v>
      </c>
      <c r="O26" s="62">
        <f t="shared" si="7"/>
        <v>0</v>
      </c>
      <c r="Q26" s="71"/>
      <c r="R26" s="72"/>
    </row>
    <row r="27" s="7" customFormat="1" ht="21.95" customHeight="1" spans="1:18">
      <c r="A27" s="21">
        <v>19</v>
      </c>
      <c r="B27" s="22">
        <v>44821</v>
      </c>
      <c r="C27" s="23">
        <v>1435.1</v>
      </c>
      <c r="D27" s="23">
        <v>1435.7</v>
      </c>
      <c r="E27" s="23">
        <v>1435.8</v>
      </c>
      <c r="F27" s="23">
        <v>1435.1</v>
      </c>
      <c r="G27" s="23">
        <v>1435.2</v>
      </c>
      <c r="H27" s="25">
        <f t="shared" si="0"/>
        <v>1435.38</v>
      </c>
      <c r="I27" s="25">
        <f t="shared" si="2"/>
        <v>1435.451</v>
      </c>
      <c r="J27" s="62">
        <f t="shared" si="3"/>
        <v>1435.921255</v>
      </c>
      <c r="K27" s="62">
        <f t="shared" si="4"/>
        <v>1434.980745</v>
      </c>
      <c r="L27" s="63">
        <f t="shared" si="1"/>
        <v>0.700000000000045</v>
      </c>
      <c r="M27" s="25">
        <f t="shared" si="5"/>
        <v>0.815000000000055</v>
      </c>
      <c r="N27" s="62">
        <f t="shared" si="6"/>
        <v>1.72291000000012</v>
      </c>
      <c r="O27" s="62">
        <f t="shared" si="7"/>
        <v>0</v>
      </c>
      <c r="Q27" s="71"/>
      <c r="R27" s="72"/>
    </row>
    <row r="28" s="7" customFormat="1" ht="21.95" customHeight="1" spans="1:18">
      <c r="A28" s="26">
        <v>20</v>
      </c>
      <c r="B28" s="22">
        <v>44853</v>
      </c>
      <c r="C28" s="23">
        <v>1435.3</v>
      </c>
      <c r="D28" s="23">
        <v>1435.8</v>
      </c>
      <c r="E28" s="23">
        <v>1435.1</v>
      </c>
      <c r="F28" s="24">
        <v>1435.4</v>
      </c>
      <c r="G28" s="23">
        <v>1435.8</v>
      </c>
      <c r="H28" s="25">
        <f t="shared" si="0"/>
        <v>1435.48</v>
      </c>
      <c r="I28" s="25">
        <f t="shared" si="2"/>
        <v>1435.451</v>
      </c>
      <c r="J28" s="62">
        <f t="shared" si="3"/>
        <v>1435.921255</v>
      </c>
      <c r="K28" s="62">
        <f t="shared" si="4"/>
        <v>1434.980745</v>
      </c>
      <c r="L28" s="63">
        <f t="shared" si="1"/>
        <v>0.700000000000045</v>
      </c>
      <c r="M28" s="25">
        <f t="shared" si="5"/>
        <v>0.815000000000055</v>
      </c>
      <c r="N28" s="62">
        <f t="shared" si="6"/>
        <v>1.72291000000012</v>
      </c>
      <c r="O28" s="62">
        <f t="shared" si="7"/>
        <v>0</v>
      </c>
      <c r="Q28" s="71"/>
      <c r="R28" s="72"/>
    </row>
    <row r="29" s="7" customFormat="1" ht="35.25" customHeight="1" spans="1:18">
      <c r="A29" s="27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Q29" s="71"/>
      <c r="R29" s="72"/>
    </row>
    <row r="30" s="10" customFormat="1" ht="35.25" customHeight="1" spans="1:18">
      <c r="A30" s="29" t="s">
        <v>27</v>
      </c>
      <c r="B30" s="30"/>
      <c r="C30" s="30"/>
      <c r="E30" s="31">
        <v>0.577</v>
      </c>
      <c r="F30" s="31"/>
      <c r="G30" s="31">
        <v>0</v>
      </c>
      <c r="H30" s="31"/>
      <c r="I30" s="31">
        <v>2.114</v>
      </c>
      <c r="J30" s="64"/>
      <c r="K30" s="64"/>
      <c r="L30" s="64"/>
      <c r="M30" s="64"/>
      <c r="N30" s="64"/>
      <c r="O30" s="65"/>
      <c r="Q30" s="74"/>
      <c r="R30" s="75"/>
    </row>
    <row r="31" s="7" customFormat="1" ht="35.25" customHeight="1" spans="1:18">
      <c r="A31" s="32" t="s">
        <v>28</v>
      </c>
      <c r="B31" s="30"/>
      <c r="C31" s="33"/>
      <c r="D31" s="34">
        <f>I9</f>
        <v>1435.451</v>
      </c>
      <c r="E31" s="34"/>
      <c r="F31" s="34">
        <f>M9</f>
        <v>0.815000000000055</v>
      </c>
      <c r="G31" s="35"/>
      <c r="H31" s="35"/>
      <c r="I31" s="33"/>
      <c r="J31" s="33"/>
      <c r="K31" s="33"/>
      <c r="L31" s="33"/>
      <c r="M31" s="33"/>
      <c r="N31" s="33"/>
      <c r="O31" s="66"/>
      <c r="Q31" s="71"/>
      <c r="R31" s="72"/>
    </row>
    <row r="32" ht="37.5" customHeight="1" spans="1:15">
      <c r="A32" s="36" t="s">
        <v>29</v>
      </c>
      <c r="B32" s="37"/>
      <c r="C32" s="38"/>
      <c r="D32" s="35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67"/>
    </row>
    <row r="33" ht="24" customHeight="1" spans="1:15">
      <c r="A33" s="40" t="s">
        <v>30</v>
      </c>
      <c r="B33" s="41"/>
      <c r="C33" s="42"/>
      <c r="D33" s="35">
        <f>D31</f>
        <v>1435.451</v>
      </c>
      <c r="E33" s="43"/>
      <c r="F33" s="35"/>
      <c r="G33" s="39"/>
      <c r="H33" s="39"/>
      <c r="I33" s="39"/>
      <c r="J33" s="39"/>
      <c r="K33" s="39"/>
      <c r="L33" s="39"/>
      <c r="M33" s="39"/>
      <c r="N33" s="39"/>
      <c r="O33" s="67"/>
    </row>
    <row r="34" ht="28.5" customHeight="1" spans="1:15">
      <c r="A34" s="40" t="s">
        <v>31</v>
      </c>
      <c r="B34" s="41"/>
      <c r="C34" s="42"/>
      <c r="D34" s="35">
        <f>D31+E30*F31</f>
        <v>1435.921255</v>
      </c>
      <c r="E34" s="43"/>
      <c r="F34" s="44"/>
      <c r="G34" s="44"/>
      <c r="H34" s="44"/>
      <c r="I34" s="44"/>
      <c r="J34" s="44"/>
      <c r="K34" s="44"/>
      <c r="L34" s="44"/>
      <c r="M34" s="44"/>
      <c r="N34" s="44"/>
      <c r="O34" s="68"/>
    </row>
    <row r="35" ht="28.5" customHeight="1" spans="1:15">
      <c r="A35" s="40" t="s">
        <v>32</v>
      </c>
      <c r="B35" s="41"/>
      <c r="C35" s="42"/>
      <c r="D35" s="35">
        <f>D31-E30*F31</f>
        <v>1434.980745</v>
      </c>
      <c r="E35" s="43"/>
      <c r="F35" s="45"/>
      <c r="G35" s="46"/>
      <c r="H35" s="46"/>
      <c r="I35" s="46"/>
      <c r="J35" s="46"/>
      <c r="K35" s="46"/>
      <c r="L35" s="46"/>
      <c r="M35" s="46"/>
      <c r="N35" s="46"/>
      <c r="O35" s="67"/>
    </row>
    <row r="36" ht="28.5" customHeight="1" spans="1:15">
      <c r="A36" s="36" t="s">
        <v>33</v>
      </c>
      <c r="B36" s="37"/>
      <c r="C36" s="38"/>
      <c r="D36" s="47"/>
      <c r="E36" s="35"/>
      <c r="F36" s="39"/>
      <c r="G36" s="39"/>
      <c r="H36" s="39"/>
      <c r="I36" s="39"/>
      <c r="J36" s="39"/>
      <c r="K36" s="39"/>
      <c r="L36" s="39"/>
      <c r="M36" s="39"/>
      <c r="N36" s="39"/>
      <c r="O36" s="67"/>
    </row>
    <row r="37" ht="28.5" customHeight="1" spans="1:15">
      <c r="A37" s="40" t="s">
        <v>30</v>
      </c>
      <c r="B37" s="41"/>
      <c r="C37" s="42"/>
      <c r="D37" s="35">
        <f>F31</f>
        <v>0.815000000000055</v>
      </c>
      <c r="E37" s="43"/>
      <c r="F37" s="39"/>
      <c r="G37" s="39"/>
      <c r="H37" s="39"/>
      <c r="I37" s="39"/>
      <c r="J37" s="39"/>
      <c r="K37" s="39"/>
      <c r="L37" s="39"/>
      <c r="M37" s="39"/>
      <c r="N37" s="39"/>
      <c r="O37" s="67"/>
    </row>
    <row r="38" ht="28.5" customHeight="1" spans="1:15">
      <c r="A38" s="40" t="s">
        <v>31</v>
      </c>
      <c r="B38" s="41"/>
      <c r="C38" s="42"/>
      <c r="D38" s="35">
        <f>I30*F31</f>
        <v>1.72291000000012</v>
      </c>
      <c r="E38" s="43"/>
      <c r="F38" s="48"/>
      <c r="G38" s="39"/>
      <c r="H38" s="39"/>
      <c r="I38" s="39"/>
      <c r="J38" s="39"/>
      <c r="K38" s="39"/>
      <c r="L38" s="39"/>
      <c r="M38" s="39"/>
      <c r="N38" s="39"/>
      <c r="O38" s="68"/>
    </row>
    <row r="39" ht="28.5" customHeight="1" spans="1:15">
      <c r="A39" s="49" t="s">
        <v>32</v>
      </c>
      <c r="B39" s="50"/>
      <c r="C39" s="51"/>
      <c r="D39" s="52">
        <f>G30*F31</f>
        <v>0</v>
      </c>
      <c r="E39" s="53"/>
      <c r="F39" s="54"/>
      <c r="G39" s="54"/>
      <c r="H39" s="54"/>
      <c r="I39" s="54"/>
      <c r="J39" s="54"/>
      <c r="K39" s="54"/>
      <c r="L39" s="54"/>
      <c r="M39" s="54"/>
      <c r="N39" s="54"/>
      <c r="O39" s="69"/>
    </row>
    <row r="40" ht="48" customHeight="1" spans="1:15">
      <c r="A40" s="55" t="s">
        <v>34</v>
      </c>
      <c r="B40" s="28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ht="74.25" customHeight="1" spans="1:15">
      <c r="A41" s="56" t="s">
        <v>35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0"/>
    </row>
    <row r="42" ht="49.5" customHeight="1" spans="1:15">
      <c r="A42" s="58" t="s">
        <v>36</v>
      </c>
      <c r="B42" s="59"/>
      <c r="C42" s="60"/>
      <c r="D42" s="60"/>
      <c r="E42" s="60"/>
      <c r="F42" s="60"/>
      <c r="G42" s="61"/>
      <c r="H42" s="60" t="s">
        <v>37</v>
      </c>
      <c r="I42" s="60"/>
      <c r="J42" s="60"/>
      <c r="K42" s="60"/>
      <c r="L42" s="60"/>
      <c r="M42" s="60"/>
      <c r="N42" s="60"/>
      <c r="O42" s="61"/>
    </row>
    <row r="56" spans="4:4">
      <c r="D56" s="8"/>
    </row>
    <row r="62" spans="3:4">
      <c r="C62" s="11"/>
      <c r="D62" s="11"/>
    </row>
    <row r="63" spans="3:4">
      <c r="C63" s="11"/>
      <c r="D63" s="11"/>
    </row>
    <row r="64" spans="3:4">
      <c r="C64" s="11"/>
      <c r="D64" s="11"/>
    </row>
    <row r="65" spans="3:4">
      <c r="C65" s="11"/>
      <c r="D65" s="11"/>
    </row>
    <row r="66" spans="3:4">
      <c r="C66" s="11"/>
      <c r="D66" s="11"/>
    </row>
    <row r="67" spans="3:4">
      <c r="C67" s="11"/>
      <c r="D67" s="11"/>
    </row>
    <row r="68" spans="3:4">
      <c r="C68" s="11"/>
      <c r="D68" s="11"/>
    </row>
    <row r="69" spans="3:3">
      <c r="C69" s="76"/>
    </row>
  </sheetData>
  <mergeCells count="35">
    <mergeCell ref="A1:O1"/>
    <mergeCell ref="A2:O2"/>
    <mergeCell ref="A3:O3"/>
    <mergeCell ref="A4:E4"/>
    <mergeCell ref="F4:J4"/>
    <mergeCell ref="K4:O4"/>
    <mergeCell ref="A5:E5"/>
    <mergeCell ref="F5:J5"/>
    <mergeCell ref="K5:O5"/>
    <mergeCell ref="A6:E6"/>
    <mergeCell ref="F6:J6"/>
    <mergeCell ref="K6:O6"/>
    <mergeCell ref="C7:G7"/>
    <mergeCell ref="J7:K7"/>
    <mergeCell ref="N7:O7"/>
    <mergeCell ref="A29:O29"/>
    <mergeCell ref="A30:C30"/>
    <mergeCell ref="A31:B31"/>
    <mergeCell ref="A32:C32"/>
    <mergeCell ref="B33:C33"/>
    <mergeCell ref="B34:C34"/>
    <mergeCell ref="B35:C35"/>
    <mergeCell ref="A36:C36"/>
    <mergeCell ref="B37:C37"/>
    <mergeCell ref="B38:C38"/>
    <mergeCell ref="B39:C39"/>
    <mergeCell ref="A40:O40"/>
    <mergeCell ref="A41:O41"/>
    <mergeCell ref="A42:G42"/>
    <mergeCell ref="H42:O42"/>
    <mergeCell ref="A7:A8"/>
    <mergeCell ref="H7:H8"/>
    <mergeCell ref="I7:I8"/>
    <mergeCell ref="L7:L8"/>
    <mergeCell ref="M7:M8"/>
  </mergeCells>
  <pageMargins left="0.905511811023622" right="0.748031496062992" top="0.984251968503937" bottom="0.708661417322835" header="0.511811023622047" footer="0.511811023622047"/>
  <pageSetup paperSize="9" orientation="portrait"/>
  <headerFooter alignWithMargins="0"/>
  <ignoredErrors>
    <ignoredError sqref="L10:L1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0" workbookViewId="0">
      <selection activeCell="N21" sqref="N21"/>
    </sheetView>
  </sheetViews>
  <sheetFormatPr defaultColWidth="9" defaultRowHeight="15.75"/>
  <cols>
    <col min="12" max="12" width="6.25" customWidth="1"/>
    <col min="13" max="13" width="11.125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4"/>
      <c r="B3" s="4"/>
      <c r="C3" s="4"/>
      <c r="D3" s="4"/>
      <c r="E3" s="5"/>
      <c r="F3" s="5"/>
      <c r="G3" s="5"/>
      <c r="H3" s="5"/>
      <c r="I3" s="4"/>
      <c r="J3" s="4"/>
      <c r="K3" s="4"/>
      <c r="L3" s="4"/>
      <c r="M3" s="4"/>
    </row>
    <row r="5" spans="13:13">
      <c r="M5" s="7"/>
    </row>
    <row r="7" spans="13:13">
      <c r="M7" s="8"/>
    </row>
    <row r="11" spans="13:13">
      <c r="M11" s="8"/>
    </row>
    <row r="12" spans="13:13">
      <c r="M12" s="7"/>
    </row>
    <row r="14" spans="13:13">
      <c r="M14" s="7"/>
    </row>
    <row r="16" spans="6:10">
      <c r="F16" s="5"/>
      <c r="G16" s="6"/>
      <c r="H16" s="6"/>
      <c r="I16" s="6"/>
      <c r="J16" s="6"/>
    </row>
    <row r="17" spans="13:13">
      <c r="M17" s="1"/>
    </row>
    <row r="18" ht="22.5" customHeight="1"/>
    <row r="20" spans="13:13">
      <c r="M20" s="7"/>
    </row>
    <row r="23" spans="13:13">
      <c r="M23" s="9"/>
    </row>
    <row r="27" spans="13:13">
      <c r="M27" s="8"/>
    </row>
    <row r="28" spans="13:13">
      <c r="M28" s="7"/>
    </row>
  </sheetData>
  <mergeCells count="2">
    <mergeCell ref="A1:M1"/>
    <mergeCell ref="A2:M2"/>
  </mergeCells>
  <pageMargins left="0.984251968503937" right="0.47244094488189" top="0.590551181102362" bottom="0.433070866141732" header="0.511811023622047" footer="0.511811023622047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" workbookViewId="0">
      <selection activeCell="I84" sqref="I84"/>
    </sheetView>
  </sheetViews>
  <sheetFormatPr defaultColWidth="9" defaultRowHeight="15.75"/>
  <sheetData/>
  <pageMargins left="0.7" right="0.7" top="0.75" bottom="0.75" header="0.3" footer="0.3"/>
  <pageSetup paperSize="9" orientation="portrait" horizontalDpi="1200" verticalDpi="1200"/>
  <headerFooter/>
  <drawing r:id="rId1"/>
  <legacyDrawing r:id="rId2"/>
  <oleObjects>
    <mc:AlternateContent xmlns:mc="http://schemas.openxmlformats.org/markup-compatibility/2006">
      <mc:Choice Requires="x14">
        <oleObject shapeId="3073" progId="Acrobat Document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14</xdr:col>
                <xdr:colOff>114300</xdr:colOff>
                <xdr:row>76</xdr:row>
                <xdr:rowOff>19050</xdr:rowOff>
              </to>
            </anchor>
          </objectPr>
        </oleObject>
      </mc:Choice>
      <mc:Fallback>
        <oleObject shapeId="3073" progId="Acrobat Document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记录表</vt:lpstr>
      <vt:lpstr>控制图</vt:lpstr>
      <vt:lpstr>SPC控制图标准系数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win8</cp:lastModifiedBy>
  <dcterms:created xsi:type="dcterms:W3CDTF">1996-12-17T01:32:00Z</dcterms:created>
  <cp:lastPrinted>2018-07-03T01:23:00Z</cp:lastPrinted>
  <dcterms:modified xsi:type="dcterms:W3CDTF">2022-11-07T12:04:48Z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8FF59A4C2DEE4AF2B96452D838596A6C</vt:lpwstr>
  </property>
</Properties>
</file>