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核查记录" sheetId="16" r:id="rId1"/>
    <sheet name="控制图" sheetId="17" r:id="rId2"/>
  </sheets>
  <definedNames>
    <definedName name="_xlnm.Print_Titles" localSheetId="0">核查记录!$1:$1</definedName>
  </definedNames>
  <calcPr calcId="144525"/>
</workbook>
</file>

<file path=xl/sharedStrings.xml><?xml version="1.0" encoding="utf-8"?>
<sst xmlns="http://schemas.openxmlformats.org/spreadsheetml/2006/main" count="55" uniqueCount="48">
  <si>
    <t>工程角度测量过程（全站仪期间核查）监视记录</t>
  </si>
  <si>
    <t xml:space="preserve">   测量过程名称：工程角度测量          测量参数：185°02′40 ″</t>
  </si>
  <si>
    <t>测量仪器：全站仪      测量范围：0～360°  允差：±2″</t>
  </si>
  <si>
    <r>
      <rPr>
        <b/>
        <sz val="12"/>
        <rFont val="宋体"/>
        <charset val="134"/>
        <scheme val="minor"/>
      </rPr>
      <t xml:space="preserve">   </t>
    </r>
    <r>
      <rPr>
        <sz val="12"/>
        <rFont val="宋体"/>
        <charset val="134"/>
        <scheme val="minor"/>
      </rPr>
      <t>核查方法: 采用固定测量目标 （埋入地面的三个控制点标志）作为稳定不变角度，               间隔30天定期核查全站仪（在全站仪上读数）。</t>
    </r>
  </si>
  <si>
    <t>序号</t>
  </si>
  <si>
    <t>核查</t>
  </si>
  <si>
    <t>观察记录：单位″）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</si>
  <si>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</si>
  <si>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</si>
  <si>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</si>
  <si>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</si>
  <si>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</si>
  <si>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</si>
  <si>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</si>
  <si>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2022.4.20</t>
  </si>
  <si>
    <t>2022.5.21</t>
  </si>
  <si>
    <t>2022.6.21</t>
  </si>
  <si>
    <t>2022.7.20</t>
  </si>
  <si>
    <t>2022.8.19</t>
  </si>
  <si>
    <t>2022.9.23</t>
  </si>
  <si>
    <t>2022.10.20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</si>
  <si>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</si>
  <si>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</si>
  <si>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</si>
  <si>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</si>
  <si>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</si>
  <si>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</si>
  <si>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</si>
  <si>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</si>
  <si>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</si>
  <si>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</si>
  <si>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</si>
  <si>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</si>
  <si>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</si>
  <si>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</si>
  <si>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</si>
  <si>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均值、极差控制图状态正常，全站仪的工程角度测量过程中未出现非正常变异，能满足测绘要求。</t>
  </si>
  <si>
    <t>注：在测量仪器两次校准之间可有尽量多次同类方式的测量，当没有异常结果的情况可在再作校准前绘制控制图，并分析和保存；当发现异常结果或审核认证需要时，可即时绘制控制图并分析。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</si>
  <si>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   </t>
    </r>
  </si>
  <si>
    <t>工程角度测量过程控制图</t>
  </si>
  <si>
    <t>均值控制图</t>
  </si>
  <si>
    <t xml:space="preserve">UCL </t>
  </si>
  <si>
    <t xml:space="preserve">CL </t>
  </si>
  <si>
    <t xml:space="preserve">CLC </t>
  </si>
  <si>
    <t>极差控制图</t>
  </si>
  <si>
    <r>
      <rPr>
        <sz val="12"/>
        <rFont val="宋体"/>
        <charset val="134"/>
      </rPr>
      <t>UCL</t>
    </r>
    <r>
      <rPr>
        <sz val="12"/>
        <rFont val="宋体"/>
        <charset val="134"/>
      </rPr>
      <t xml:space="preserve">  </t>
    </r>
  </si>
  <si>
    <r>
      <rPr>
        <sz val="12"/>
        <rFont val="宋体"/>
        <charset val="134"/>
      </rPr>
      <t>CL</t>
    </r>
    <r>
      <rPr>
        <sz val="12"/>
        <rFont val="宋体"/>
        <charset val="134"/>
      </rPr>
      <t xml:space="preserve"> </t>
    </r>
  </si>
  <si>
    <t xml:space="preserve"> 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</si>
</sst>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_);[Red]\(0.00\)"/>
    <numFmt numFmtId="178" formatCode="0.0_);[Red]\(0.0\)"/>
    <numFmt numFmtId="179" formatCode="0_);[Red]\(0\)"/>
    <numFmt numFmtId="180" formatCode="0.00_ "/>
    <numFmt numFmtId="181" formatCode="0.0000_ "/>
  </numFmts>
  <fonts count="34">
    <font>
      <sz val="12"/>
      <name val="宋体"/>
      <charset val="134"/>
    </font>
    <font>
      <sz val="18"/>
      <name val="微软雅黑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/>
    <xf numFmtId="180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80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81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80" fontId="6" fillId="0" borderId="3" xfId="0" applyNumberFormat="1" applyFont="1" applyBorder="1" applyAlignment="1">
      <alignment horizontal="center" vertical="center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 quotePrefix="1">
      <alignment horizontal="left" vertical="center"/>
    </xf>
    <xf numFmtId="0" fontId="0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8859020163007"/>
          <c:y val="0.0317928825073336"/>
          <c:w val="0.911643586236258"/>
          <c:h val="0.78332046332046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核查记录!$H$7:$H$16</c:f>
              <c:numCache>
                <c:formatCode>0.0_);[Red]\(0.0\)</c:formatCode>
                <c:ptCount val="10"/>
                <c:pt idx="0">
                  <c:v>40.4</c:v>
                </c:pt>
                <c:pt idx="1">
                  <c:v>40.2</c:v>
                </c:pt>
                <c:pt idx="2">
                  <c:v>40</c:v>
                </c:pt>
                <c:pt idx="3">
                  <c:v>40.4</c:v>
                </c:pt>
                <c:pt idx="4">
                  <c:v>41.2</c:v>
                </c:pt>
                <c:pt idx="5">
                  <c:v>40</c:v>
                </c:pt>
                <c:pt idx="6">
                  <c:v>40.2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5751168"/>
        <c:axId val="155966848"/>
      </c:lineChart>
      <c:catAx>
        <c:axId val="1557511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5966848"/>
        <c:crosses val="autoZero"/>
        <c:auto val="1"/>
        <c:lblAlgn val="ctr"/>
        <c:lblOffset val="100"/>
        <c:noMultiLvlLbl val="0"/>
      </c:catAx>
      <c:valAx>
        <c:axId val="155966848"/>
        <c:scaling>
          <c:orientation val="minMax"/>
          <c:max val="43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57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3039693945712"/>
          <c:y val="0.0514005540974045"/>
          <c:w val="0.919844273964469"/>
          <c:h val="0.8335454943132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核查记录!$I$7:$I$16</c:f>
              <c:numCache>
                <c:formatCode>0.0_);[Red]\(0.0\)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6093440"/>
        <c:axId val="164538240"/>
      </c:lineChart>
      <c:catAx>
        <c:axId val="15609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4538240"/>
        <c:crosses val="autoZero"/>
        <c:auto val="1"/>
        <c:lblAlgn val="ctr"/>
        <c:lblOffset val="100"/>
        <c:noMultiLvlLbl val="0"/>
      </c:catAx>
      <c:valAx>
        <c:axId val="164538240"/>
        <c:scaling>
          <c:orientation val="minMax"/>
          <c:max val="9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6093440"/>
        <c:crosses val="autoZero"/>
        <c:crossBetween val="between"/>
        <c:majorUnit val="1"/>
        <c:minorUnit val="0.002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06190" y="484124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24</xdr:row>
      <xdr:rowOff>19050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03705" y="674941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4</xdr:row>
          <xdr:rowOff>87086</xdr:rowOff>
        </xdr:from>
        <xdr:to>
          <xdr:col>7</xdr:col>
          <xdr:colOff>446314</xdr:colOff>
          <xdr:row>5</xdr:row>
          <xdr:rowOff>103414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20615" y="1511935"/>
              <a:ext cx="23368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16</xdr:row>
          <xdr:rowOff>0</xdr:rowOff>
        </xdr:from>
        <xdr:to>
          <xdr:col>0</xdr:col>
          <xdr:colOff>734786</xdr:colOff>
          <xdr:row>17</xdr:row>
          <xdr:rowOff>21771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4793615"/>
              <a:ext cx="277495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19</xdr:row>
          <xdr:rowOff>27214</xdr:rowOff>
        </xdr:from>
        <xdr:to>
          <xdr:col>2</xdr:col>
          <xdr:colOff>391886</xdr:colOff>
          <xdr:row>20</xdr:row>
          <xdr:rowOff>65314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52600" y="566166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5443</xdr:rowOff>
        </xdr:from>
        <xdr:to>
          <xdr:col>3</xdr:col>
          <xdr:colOff>0</xdr:colOff>
          <xdr:row>21</xdr:row>
          <xdr:rowOff>103414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65605" y="5906770"/>
              <a:ext cx="560705" cy="3644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21</xdr:row>
          <xdr:rowOff>48986</xdr:rowOff>
        </xdr:from>
        <xdr:to>
          <xdr:col>3</xdr:col>
          <xdr:colOff>27214</xdr:colOff>
          <xdr:row>22</xdr:row>
          <xdr:rowOff>87086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92275" y="6217285"/>
              <a:ext cx="56070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32657</xdr:colOff>
          <xdr:row>24</xdr:row>
          <xdr:rowOff>27214</xdr:rowOff>
        </xdr:from>
        <xdr:to>
          <xdr:col>2</xdr:col>
          <xdr:colOff>424543</xdr:colOff>
          <xdr:row>25</xdr:row>
          <xdr:rowOff>38100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59890" y="6995160"/>
              <a:ext cx="391795" cy="2781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97971</xdr:rowOff>
        </xdr:from>
        <xdr:to>
          <xdr:col>0</xdr:col>
          <xdr:colOff>685800</xdr:colOff>
          <xdr:row>19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466080"/>
              <a:ext cx="152400" cy="1689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25</xdr:row>
          <xdr:rowOff>65314</xdr:rowOff>
        </xdr:from>
        <xdr:to>
          <xdr:col>2</xdr:col>
          <xdr:colOff>560614</xdr:colOff>
          <xdr:row>26</xdr:row>
          <xdr:rowOff>97971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76400" y="7299960"/>
              <a:ext cx="511175" cy="29972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370114</xdr:colOff>
      <xdr:row>28</xdr:row>
      <xdr:rowOff>647700</xdr:rowOff>
    </xdr:from>
    <xdr:to>
      <xdr:col>3</xdr:col>
      <xdr:colOff>657859</xdr:colOff>
      <xdr:row>30</xdr:row>
      <xdr:rowOff>92347</xdr:rowOff>
    </xdr:to>
    <xdr:pic>
      <xdr:nvPicPr>
        <xdr:cNvPr id="13" name="图片 12"/>
        <xdr:cNvPicPr>
          <a:picLocks noChangeAspect="1"/>
        </xdr:cNvPicPr>
      </xdr:nvPicPr>
      <xdr:blipFill>
        <a:blip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7075" y="8954135"/>
          <a:ext cx="886460" cy="40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16329</xdr:rowOff>
    </xdr:from>
    <xdr:to>
      <xdr:col>10</xdr:col>
      <xdr:colOff>762000</xdr:colOff>
      <xdr:row>15</xdr:row>
      <xdr:rowOff>130629</xdr:rowOff>
    </xdr:to>
    <xdr:graphicFrame>
      <xdr:nvGraphicFramePr>
        <xdr:cNvPr id="3" name="图表 2"/>
        <xdr:cNvGraphicFramePr/>
      </xdr:nvGraphicFramePr>
      <xdr:xfrm>
        <a:off x="0" y="644525"/>
        <a:ext cx="7620000" cy="2714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10</xdr:col>
      <xdr:colOff>781050</xdr:colOff>
      <xdr:row>29</xdr:row>
      <xdr:rowOff>114300</xdr:rowOff>
    </xdr:to>
    <xdr:graphicFrame>
      <xdr:nvGraphicFramePr>
        <xdr:cNvPr id="5" name="图表 4"/>
        <xdr:cNvGraphicFramePr/>
      </xdr:nvGraphicFramePr>
      <xdr:xfrm>
        <a:off x="0" y="3629025"/>
        <a:ext cx="7639050" cy="25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499110</xdr:colOff>
      <xdr:row>3</xdr:row>
      <xdr:rowOff>115570</xdr:rowOff>
    </xdr:from>
    <xdr:to>
      <xdr:col>11</xdr:col>
      <xdr:colOff>108585</xdr:colOff>
      <xdr:row>3</xdr:row>
      <xdr:rowOff>144145</xdr:rowOff>
    </xdr:to>
    <xdr:cxnSp>
      <xdr:nvCxnSpPr>
        <xdr:cNvPr id="7" name="直接连接符 6"/>
        <xdr:cNvCxnSpPr/>
      </xdr:nvCxnSpPr>
      <xdr:spPr>
        <a:xfrm flipV="1">
          <a:off x="499110" y="944245"/>
          <a:ext cx="7256780" cy="285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514351</xdr:colOff>
      <xdr:row>7</xdr:row>
      <xdr:rowOff>65314</xdr:rowOff>
    </xdr:from>
    <xdr:to>
      <xdr:col>11</xdr:col>
      <xdr:colOff>76201</xdr:colOff>
      <xdr:row>7</xdr:row>
      <xdr:rowOff>74839</xdr:rowOff>
    </xdr:to>
    <xdr:cxnSp>
      <xdr:nvCxnSpPr>
        <xdr:cNvPr id="9" name="直接连接符 8"/>
        <xdr:cNvCxnSpPr/>
      </xdr:nvCxnSpPr>
      <xdr:spPr>
        <a:xfrm flipV="1">
          <a:off x="514350" y="1693545"/>
          <a:ext cx="7209155" cy="9525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544195</xdr:colOff>
      <xdr:row>10</xdr:row>
      <xdr:rowOff>154940</xdr:rowOff>
    </xdr:from>
    <xdr:to>
      <xdr:col>11</xdr:col>
      <xdr:colOff>67945</xdr:colOff>
      <xdr:row>10</xdr:row>
      <xdr:rowOff>164465</xdr:rowOff>
    </xdr:to>
    <xdr:cxnSp>
      <xdr:nvCxnSpPr>
        <xdr:cNvPr id="11" name="直接连接符 10"/>
        <xdr:cNvCxnSpPr/>
      </xdr:nvCxnSpPr>
      <xdr:spPr>
        <a:xfrm flipV="1">
          <a:off x="544195" y="2383790"/>
          <a:ext cx="7171055" cy="952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462280</xdr:colOff>
      <xdr:row>20</xdr:row>
      <xdr:rowOff>31115</xdr:rowOff>
    </xdr:from>
    <xdr:to>
      <xdr:col>10</xdr:col>
      <xdr:colOff>605155</xdr:colOff>
      <xdr:row>20</xdr:row>
      <xdr:rowOff>40640</xdr:rowOff>
    </xdr:to>
    <xdr:cxnSp>
      <xdr:nvCxnSpPr>
        <xdr:cNvPr id="13" name="直接连接符 12"/>
        <xdr:cNvCxnSpPr/>
      </xdr:nvCxnSpPr>
      <xdr:spPr>
        <a:xfrm>
          <a:off x="462280" y="4260215"/>
          <a:ext cx="7000875" cy="952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469265</xdr:colOff>
      <xdr:row>24</xdr:row>
      <xdr:rowOff>48895</xdr:rowOff>
    </xdr:from>
    <xdr:to>
      <xdr:col>11</xdr:col>
      <xdr:colOff>59690</xdr:colOff>
      <xdr:row>24</xdr:row>
      <xdr:rowOff>58420</xdr:rowOff>
    </xdr:to>
    <xdr:cxnSp>
      <xdr:nvCxnSpPr>
        <xdr:cNvPr id="15" name="直接连接符 14"/>
        <xdr:cNvCxnSpPr/>
      </xdr:nvCxnSpPr>
      <xdr:spPr>
        <a:xfrm flipV="1">
          <a:off x="469265" y="5078095"/>
          <a:ext cx="7237730" cy="9525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2"/>
  <sheetViews>
    <sheetView tabSelected="1" topLeftCell="A13" workbookViewId="0">
      <selection activeCell="A3" sqref="A3:I3"/>
    </sheetView>
  </sheetViews>
  <sheetFormatPr defaultColWidth="9" defaultRowHeight="15.75"/>
  <cols>
    <col min="1" max="1" width="10" style="5" customWidth="1"/>
    <col min="2" max="2" width="11.3583333333333" style="5" customWidth="1"/>
    <col min="3" max="3" width="7.85833333333333" style="5" customWidth="1"/>
    <col min="4" max="4" width="9" style="5" customWidth="1"/>
    <col min="5" max="9" width="7.85833333333333" style="5" customWidth="1"/>
    <col min="10" max="16384" width="9" style="5"/>
  </cols>
  <sheetData>
    <row r="1" ht="2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4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51.45" customHeight="1" spans="1:9">
      <c r="A4" s="10" t="s">
        <v>3</v>
      </c>
      <c r="B4" s="11"/>
      <c r="C4" s="11"/>
      <c r="D4" s="11"/>
      <c r="E4" s="11"/>
      <c r="F4" s="11"/>
      <c r="G4" s="11"/>
      <c r="H4" s="11"/>
      <c r="I4" s="11"/>
    </row>
    <row r="5" ht="23.25" customHeight="1" spans="1:9">
      <c r="A5" s="12" t="s">
        <v>4</v>
      </c>
      <c r="B5" s="13" t="s">
        <v>5</v>
      </c>
      <c r="C5" s="13" t="s">
        <v>6</v>
      </c>
      <c r="D5" s="13"/>
      <c r="E5" s="13"/>
      <c r="F5" s="13"/>
      <c r="G5" s="13"/>
      <c r="H5" s="14"/>
      <c r="I5" s="61" t="s">
        <v>7</v>
      </c>
    </row>
    <row r="6" ht="22" customHeight="1" spans="1:9">
      <c r="A6" s="15"/>
      <c r="B6" s="16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8"/>
      <c r="I6" s="62"/>
    </row>
    <row r="7" s="4" customFormat="1" ht="22" customHeight="1" spans="1:9">
      <c r="A7" s="19">
        <v>1</v>
      </c>
      <c r="B7" s="20" t="s">
        <v>14</v>
      </c>
      <c r="C7" s="21">
        <v>42</v>
      </c>
      <c r="D7" s="21">
        <v>41</v>
      </c>
      <c r="E7" s="21">
        <v>39</v>
      </c>
      <c r="F7" s="21">
        <v>39</v>
      </c>
      <c r="G7" s="21">
        <v>41</v>
      </c>
      <c r="H7" s="22">
        <f>SUM(C7:G7)/5</f>
        <v>40.4</v>
      </c>
      <c r="I7" s="63">
        <f>MAX(C7:G7)-MIN(C7:G7)</f>
        <v>3</v>
      </c>
    </row>
    <row r="8" s="4" customFormat="1" ht="22" customHeight="1" spans="1:9">
      <c r="A8" s="19">
        <v>2</v>
      </c>
      <c r="B8" s="20" t="s">
        <v>15</v>
      </c>
      <c r="C8" s="21">
        <v>40</v>
      </c>
      <c r="D8" s="21">
        <v>43</v>
      </c>
      <c r="E8" s="21">
        <v>39</v>
      </c>
      <c r="F8" s="21">
        <v>40</v>
      </c>
      <c r="G8" s="21">
        <v>39</v>
      </c>
      <c r="H8" s="22">
        <f t="shared" ref="H8:H13" si="0">SUM(C8:G8)/5</f>
        <v>40.2</v>
      </c>
      <c r="I8" s="63">
        <f t="shared" ref="I8:I13" si="1">MAX(C8:G8)-MIN(C8:G8)</f>
        <v>4</v>
      </c>
    </row>
    <row r="9" s="4" customFormat="1" ht="22" customHeight="1" spans="1:9">
      <c r="A9" s="19">
        <v>3</v>
      </c>
      <c r="B9" s="20" t="s">
        <v>16</v>
      </c>
      <c r="C9" s="21">
        <v>41</v>
      </c>
      <c r="D9" s="21">
        <v>40</v>
      </c>
      <c r="E9" s="21">
        <v>41</v>
      </c>
      <c r="F9" s="21">
        <v>39</v>
      </c>
      <c r="G9" s="21">
        <v>39</v>
      </c>
      <c r="H9" s="22">
        <f t="shared" si="0"/>
        <v>40</v>
      </c>
      <c r="I9" s="63">
        <f t="shared" si="1"/>
        <v>2</v>
      </c>
    </row>
    <row r="10" s="4" customFormat="1" ht="22" customHeight="1" spans="1:15">
      <c r="A10" s="19">
        <v>4</v>
      </c>
      <c r="B10" s="20" t="s">
        <v>17</v>
      </c>
      <c r="C10" s="21">
        <v>40</v>
      </c>
      <c r="D10" s="21">
        <v>42</v>
      </c>
      <c r="E10" s="21">
        <v>41</v>
      </c>
      <c r="F10" s="21">
        <v>40</v>
      </c>
      <c r="G10" s="21">
        <v>39</v>
      </c>
      <c r="H10" s="22">
        <f t="shared" si="0"/>
        <v>40.4</v>
      </c>
      <c r="I10" s="63">
        <f t="shared" si="1"/>
        <v>3</v>
      </c>
      <c r="O10" s="64"/>
    </row>
    <row r="11" s="4" customFormat="1" ht="22" customHeight="1" spans="1:15">
      <c r="A11" s="23">
        <v>5</v>
      </c>
      <c r="B11" s="24" t="s">
        <v>18</v>
      </c>
      <c r="C11" s="21">
        <v>41</v>
      </c>
      <c r="D11" s="21">
        <v>41</v>
      </c>
      <c r="E11" s="21">
        <v>39</v>
      </c>
      <c r="F11" s="21">
        <v>42</v>
      </c>
      <c r="G11" s="21">
        <v>43</v>
      </c>
      <c r="H11" s="22">
        <f t="shared" si="0"/>
        <v>41.2</v>
      </c>
      <c r="I11" s="63">
        <f t="shared" si="1"/>
        <v>4</v>
      </c>
      <c r="O11" s="64"/>
    </row>
    <row r="12" s="4" customFormat="1" ht="22" customHeight="1" spans="1:15">
      <c r="A12" s="23">
        <v>6</v>
      </c>
      <c r="B12" s="24" t="s">
        <v>19</v>
      </c>
      <c r="C12" s="21">
        <v>39</v>
      </c>
      <c r="D12" s="21">
        <v>40</v>
      </c>
      <c r="E12" s="21">
        <v>42</v>
      </c>
      <c r="F12" s="21">
        <v>40</v>
      </c>
      <c r="G12" s="21">
        <v>39</v>
      </c>
      <c r="H12" s="22">
        <f t="shared" si="0"/>
        <v>40</v>
      </c>
      <c r="I12" s="63">
        <f t="shared" si="1"/>
        <v>3</v>
      </c>
      <c r="O12" s="64"/>
    </row>
    <row r="13" s="4" customFormat="1" ht="22" customHeight="1" spans="1:15">
      <c r="A13" s="23">
        <v>7</v>
      </c>
      <c r="B13" s="24" t="s">
        <v>20</v>
      </c>
      <c r="C13" s="21">
        <v>42</v>
      </c>
      <c r="D13" s="21">
        <v>39</v>
      </c>
      <c r="E13" s="21">
        <v>42</v>
      </c>
      <c r="F13" s="21">
        <v>38</v>
      </c>
      <c r="G13" s="21">
        <v>40</v>
      </c>
      <c r="H13" s="22">
        <f t="shared" si="0"/>
        <v>40.2</v>
      </c>
      <c r="I13" s="63">
        <f t="shared" si="1"/>
        <v>4</v>
      </c>
      <c r="O13" s="64"/>
    </row>
    <row r="14" s="4" customFormat="1" ht="22" customHeight="1" spans="1:15">
      <c r="A14" s="23"/>
      <c r="B14" s="24"/>
      <c r="C14" s="21"/>
      <c r="D14" s="21"/>
      <c r="E14" s="21"/>
      <c r="F14" s="21"/>
      <c r="G14" s="21"/>
      <c r="H14" s="22"/>
      <c r="I14" s="63"/>
      <c r="O14" s="64"/>
    </row>
    <row r="15" s="4" customFormat="1" ht="22" customHeight="1" spans="1:15">
      <c r="A15" s="23"/>
      <c r="B15" s="24"/>
      <c r="C15" s="21"/>
      <c r="D15" s="21"/>
      <c r="E15" s="21"/>
      <c r="F15" s="21"/>
      <c r="G15" s="21"/>
      <c r="H15" s="22"/>
      <c r="I15" s="63"/>
      <c r="O15" s="64"/>
    </row>
    <row r="16" s="4" customFormat="1" ht="22" customHeight="1" spans="1:15">
      <c r="A16" s="23"/>
      <c r="B16" s="24"/>
      <c r="C16" s="25"/>
      <c r="D16" s="25"/>
      <c r="E16" s="25"/>
      <c r="F16" s="25"/>
      <c r="G16" s="25"/>
      <c r="H16" s="26"/>
      <c r="I16" s="65"/>
      <c r="O16" s="64"/>
    </row>
    <row r="17" s="4" customFormat="1" ht="22" customHeight="1" spans="1:9">
      <c r="A17" s="27"/>
      <c r="B17" s="28">
        <f>SUM(H7:H13)/7</f>
        <v>40.3428571428571</v>
      </c>
      <c r="C17" s="29"/>
      <c r="D17" s="29"/>
      <c r="E17" s="29"/>
      <c r="F17" s="30"/>
      <c r="G17" s="31">
        <f>SUM((I7:I13))/7</f>
        <v>3.28571428571429</v>
      </c>
      <c r="H17" s="32"/>
      <c r="I17" s="66"/>
    </row>
    <row r="18" s="4" customFormat="1" ht="23.25" customHeight="1" spans="1:9">
      <c r="A18" s="33" t="s">
        <v>21</v>
      </c>
      <c r="B18" s="34"/>
      <c r="C18" s="35" t="s">
        <v>22</v>
      </c>
      <c r="D18" s="36">
        <v>0.577</v>
      </c>
      <c r="E18" s="35" t="s">
        <v>23</v>
      </c>
      <c r="F18" s="37">
        <v>2.115</v>
      </c>
      <c r="G18" s="35" t="s">
        <v>24</v>
      </c>
      <c r="H18" s="68" t="s">
        <v>25</v>
      </c>
      <c r="I18" s="67"/>
    </row>
    <row r="19" ht="21" customHeight="1" spans="1:9">
      <c r="A19" s="38"/>
      <c r="B19" s="39" t="s">
        <v>26</v>
      </c>
      <c r="C19" s="40"/>
      <c r="D19" s="4"/>
      <c r="E19" s="4"/>
      <c r="F19" s="4"/>
      <c r="G19" s="4"/>
      <c r="H19" s="4"/>
      <c r="I19" s="4"/>
    </row>
    <row r="20" ht="21" customHeight="1" spans="1:9">
      <c r="A20" s="41" t="s">
        <v>27</v>
      </c>
      <c r="B20" s="42" t="s">
        <v>28</v>
      </c>
      <c r="C20" s="43"/>
      <c r="D20" s="44">
        <f>SUM(B17)</f>
        <v>40.3428571428571</v>
      </c>
      <c r="E20" s="45"/>
      <c r="F20" s="4"/>
      <c r="G20" s="4"/>
      <c r="H20" s="4"/>
      <c r="I20" s="4"/>
    </row>
    <row r="21" ht="21" customHeight="1" spans="1:9">
      <c r="A21" s="41" t="s">
        <v>29</v>
      </c>
      <c r="B21" s="42" t="s">
        <v>30</v>
      </c>
      <c r="C21" s="43"/>
      <c r="D21" s="46">
        <f>SUM(B17+D18*G17)</f>
        <v>42.2387142857143</v>
      </c>
      <c r="E21" s="45"/>
      <c r="F21" s="47"/>
      <c r="G21" s="47"/>
      <c r="H21" s="48"/>
      <c r="I21" s="48"/>
    </row>
    <row r="22" ht="21" customHeight="1" spans="1:9">
      <c r="A22" s="41" t="s">
        <v>31</v>
      </c>
      <c r="B22" s="42" t="s">
        <v>32</v>
      </c>
      <c r="D22" s="46">
        <f>SUM(B17-D18*G17)</f>
        <v>38.447</v>
      </c>
      <c r="E22" s="45"/>
      <c r="F22" s="49"/>
      <c r="G22" s="49"/>
      <c r="H22" s="49"/>
      <c r="I22" s="4"/>
    </row>
    <row r="23" ht="21" customHeight="1" spans="1:9">
      <c r="A23" s="50" t="s">
        <v>7</v>
      </c>
      <c r="B23" s="51" t="s">
        <v>26</v>
      </c>
      <c r="D23" s="52"/>
      <c r="E23" s="4"/>
      <c r="F23" s="4"/>
      <c r="G23" s="4"/>
      <c r="H23" s="4"/>
      <c r="I23" s="4"/>
    </row>
    <row r="24" ht="21" customHeight="1" spans="1:9">
      <c r="A24" s="53" t="s">
        <v>33</v>
      </c>
      <c r="B24" s="54" t="s">
        <v>34</v>
      </c>
      <c r="D24" s="52">
        <f>SUM(G17)</f>
        <v>3.28571428571429</v>
      </c>
      <c r="E24" s="45"/>
      <c r="F24" s="4"/>
      <c r="G24" s="4"/>
      <c r="H24" s="4"/>
      <c r="I24" s="4"/>
    </row>
    <row r="25" ht="21" customHeight="1" spans="1:9">
      <c r="A25" s="41" t="s">
        <v>29</v>
      </c>
      <c r="B25" s="42" t="s">
        <v>30</v>
      </c>
      <c r="D25" s="52">
        <f>SUM(F18*G17)</f>
        <v>6.94928571428571</v>
      </c>
      <c r="E25" s="45"/>
      <c r="F25" s="55"/>
      <c r="G25" s="4"/>
      <c r="H25" s="48"/>
      <c r="I25" s="48"/>
    </row>
    <row r="26" ht="21" customHeight="1" spans="1:9">
      <c r="A26" s="41" t="s">
        <v>31</v>
      </c>
      <c r="B26" s="42" t="s">
        <v>32</v>
      </c>
      <c r="D26" s="69" t="s">
        <v>25</v>
      </c>
      <c r="E26" s="45"/>
      <c r="F26" s="4"/>
      <c r="G26" s="4"/>
      <c r="H26" s="48"/>
      <c r="I26" s="48"/>
    </row>
    <row r="27" ht="21.75" customHeight="1" spans="1:9">
      <c r="A27" s="57" t="s">
        <v>35</v>
      </c>
      <c r="B27" s="56"/>
      <c r="C27" s="56"/>
      <c r="D27" s="56"/>
      <c r="E27" s="56"/>
      <c r="F27" s="56"/>
      <c r="G27" s="56"/>
      <c r="H27" s="56"/>
      <c r="I27" s="56"/>
    </row>
    <row r="28" ht="41.6" customHeight="1" spans="1:9">
      <c r="A28" s="58" t="s">
        <v>36</v>
      </c>
      <c r="B28" s="58"/>
      <c r="C28" s="58"/>
      <c r="D28" s="58"/>
      <c r="E28" s="58"/>
      <c r="F28" s="58"/>
      <c r="G28" s="58"/>
      <c r="H28" s="58"/>
      <c r="I28" s="58"/>
    </row>
    <row r="29" ht="54" customHeight="1" spans="1:9">
      <c r="A29" s="58" t="s">
        <v>37</v>
      </c>
      <c r="B29" s="58"/>
      <c r="C29" s="58"/>
      <c r="D29" s="58"/>
      <c r="E29" s="58"/>
      <c r="F29" s="58"/>
      <c r="G29" s="58"/>
      <c r="H29" s="58"/>
      <c r="I29" s="58"/>
    </row>
    <row r="30" ht="21.75" customHeight="1" spans="2:9">
      <c r="B30" s="59" t="s">
        <v>38</v>
      </c>
      <c r="C30" s="60"/>
      <c r="D30" s="60"/>
      <c r="E30" s="60"/>
      <c r="F30" s="60"/>
      <c r="G30" s="60"/>
      <c r="H30" s="60"/>
      <c r="I30" s="60"/>
    </row>
    <row r="31" ht="23.6" customHeight="1" spans="2:9">
      <c r="B31" s="59"/>
      <c r="C31" s="60"/>
      <c r="D31" s="60"/>
      <c r="E31" s="60"/>
      <c r="F31" s="60"/>
      <c r="G31" s="60"/>
      <c r="H31" s="60"/>
      <c r="I31" s="60"/>
    </row>
    <row r="32" ht="15" customHeight="1" spans="2:9">
      <c r="B32" s="59"/>
      <c r="C32" s="60"/>
      <c r="D32" s="60"/>
      <c r="E32" s="60"/>
      <c r="F32" s="60"/>
      <c r="G32" s="60"/>
      <c r="H32" s="60"/>
      <c r="I32" s="60"/>
    </row>
  </sheetData>
  <mergeCells count="17">
    <mergeCell ref="A1:I1"/>
    <mergeCell ref="A2:I2"/>
    <mergeCell ref="A3:I3"/>
    <mergeCell ref="A4:I4"/>
    <mergeCell ref="C5:G5"/>
    <mergeCell ref="A18:B18"/>
    <mergeCell ref="B19:C19"/>
    <mergeCell ref="H21:I21"/>
    <mergeCell ref="H25:I25"/>
    <mergeCell ref="H26:I26"/>
    <mergeCell ref="A27:I27"/>
    <mergeCell ref="A28:I28"/>
    <mergeCell ref="A29:I29"/>
    <mergeCell ref="B30:I30"/>
    <mergeCell ref="A5:A6"/>
    <mergeCell ref="H5:H6"/>
    <mergeCell ref="I5:I6"/>
  </mergeCells>
  <pageMargins left="0.905511811023622" right="0.748031496062992" top="0.984251968503937" bottom="0.708661417322835" header="0.511811023622047" footer="0.511811023622047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4</xdr:row>
                <xdr:rowOff>86995</xdr:rowOff>
              </from>
              <to>
                <xdr:col>7</xdr:col>
                <xdr:colOff>445770</xdr:colOff>
                <xdr:row>5</xdr:row>
                <xdr:rowOff>102870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16</xdr:row>
                <xdr:rowOff>0</xdr:rowOff>
              </from>
              <to>
                <xdr:col>0</xdr:col>
                <xdr:colOff>734695</xdr:colOff>
                <xdr:row>17</xdr:row>
                <xdr:rowOff>21590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125095</xdr:colOff>
                <xdr:row>19</xdr:row>
                <xdr:rowOff>26670</xdr:rowOff>
              </from>
              <to>
                <xdr:col>2</xdr:col>
                <xdr:colOff>391795</xdr:colOff>
                <xdr:row>20</xdr:row>
                <xdr:rowOff>64770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38100</xdr:colOff>
                <xdr:row>20</xdr:row>
                <xdr:rowOff>5080</xdr:rowOff>
              </from>
              <to>
                <xdr:col>3</xdr:col>
                <xdr:colOff>0</xdr:colOff>
                <xdr:row>21</xdr:row>
                <xdr:rowOff>102870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64770</xdr:colOff>
                <xdr:row>21</xdr:row>
                <xdr:rowOff>48895</xdr:rowOff>
              </from>
              <to>
                <xdr:col>3</xdr:col>
                <xdr:colOff>26670</xdr:colOff>
                <xdr:row>22</xdr:row>
                <xdr:rowOff>86995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32385</xdr:colOff>
                <xdr:row>24</xdr:row>
                <xdr:rowOff>26670</xdr:rowOff>
              </from>
              <to>
                <xdr:col>2</xdr:col>
                <xdr:colOff>424180</xdr:colOff>
                <xdr:row>25</xdr:row>
                <xdr:rowOff>38100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18</xdr:row>
                <xdr:rowOff>97790</xdr:rowOff>
              </from>
              <to>
                <xdr:col>0</xdr:col>
                <xdr:colOff>685800</xdr:colOff>
                <xdr:row>19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25</xdr:row>
                <xdr:rowOff>64770</xdr:rowOff>
              </from>
              <to>
                <xdr:col>2</xdr:col>
                <xdr:colOff>560070</xdr:colOff>
                <xdr:row>26</xdr:row>
                <xdr:rowOff>97790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M14" sqref="M14"/>
    </sheetView>
  </sheetViews>
  <sheetFormatPr defaultColWidth="9" defaultRowHeight="15.75"/>
  <cols>
    <col min="11" max="11" width="10.3583333333333" customWidth="1"/>
  </cols>
  <sheetData>
    <row r="1" ht="33.75" customHeight="1" spans="1:1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4:8">
      <c r="D2" s="2" t="s">
        <v>40</v>
      </c>
      <c r="E2" s="2"/>
      <c r="F2" s="2"/>
      <c r="G2" s="2"/>
      <c r="H2" s="2"/>
    </row>
    <row r="4" spans="12:12">
      <c r="L4" s="3" t="s">
        <v>41</v>
      </c>
    </row>
    <row r="8" spans="12:12">
      <c r="L8" s="3" t="s">
        <v>42</v>
      </c>
    </row>
    <row r="12" spans="12:12">
      <c r="L12" s="3" t="s">
        <v>43</v>
      </c>
    </row>
    <row r="17" spans="4:7">
      <c r="D17" s="2" t="s">
        <v>44</v>
      </c>
      <c r="E17" s="2"/>
      <c r="F17" s="2"/>
      <c r="G17" s="2"/>
    </row>
    <row r="18" spans="12:12">
      <c r="L18" s="3" t="s">
        <v>45</v>
      </c>
    </row>
    <row r="24" spans="12:12">
      <c r="L24" s="3" t="s">
        <v>46</v>
      </c>
    </row>
    <row r="29" spans="12:12">
      <c r="L29" s="3" t="s">
        <v>47</v>
      </c>
    </row>
  </sheetData>
  <mergeCells count="3">
    <mergeCell ref="A1:K1"/>
    <mergeCell ref="D2:H2"/>
    <mergeCell ref="D17:G17"/>
  </mergeCells>
  <pageMargins left="1.1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核查记录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dcterms:created xsi:type="dcterms:W3CDTF">1996-12-17T01:32:00Z</dcterms:created>
  <cp:lastPrinted>2020-03-24T03:19:00Z</cp:lastPrinted>
  <dcterms:modified xsi:type="dcterms:W3CDTF">2022-11-03T01:26:26Z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