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wmf" ContentType="image/x-w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30" windowHeight="7130" activeTab="1"/>
  </bookViews>
  <sheets>
    <sheet name="统计数据" sheetId="16" r:id="rId1"/>
    <sheet name="控制图" sheetId="17" r:id="rId2"/>
  </sheets>
  <definedNames>
    <definedName name="_xlnm.Print_Area" localSheetId="0">统计数据!$A$1:$I$37</definedName>
    <definedName name="_xlnm.Print_Titles" localSheetId="0">统计数据!$1:$2</definedName>
  </definedNames>
  <calcPr calcId="124519"/>
</workbook>
</file>

<file path=xl/calcChain.xml><?xml version="1.0" encoding="utf-8"?>
<calcChain xmlns="http://schemas.openxmlformats.org/spreadsheetml/2006/main">
  <c r="D30" i="16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G25" l="1"/>
  <c r="D33" s="1"/>
  <c r="B25"/>
  <c r="D32" l="1"/>
  <c r="D28"/>
  <c r="D29" s="1"/>
</calcChain>
</file>

<file path=xl/sharedStrings.xml><?xml version="1.0" encoding="utf-8"?>
<sst xmlns="http://schemas.openxmlformats.org/spreadsheetml/2006/main" count="69" uniqueCount="57">
  <si>
    <t>江苏华东正大空调设备有限公司</t>
  </si>
  <si>
    <t>游标卡尺监视统计记录表</t>
  </si>
  <si>
    <t xml:space="preserve">被测参数：内径尺寸 测量范围：Φ </t>
  </si>
  <si>
    <t>测量环境：常温</t>
  </si>
  <si>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      </t>
    </r>
  </si>
  <si>
    <t>序号</t>
  </si>
  <si>
    <t>核查</t>
  </si>
  <si>
    <r>
      <rPr>
        <sz val="12"/>
        <rFont val="宋体"/>
        <charset val="134"/>
      </rPr>
      <t>观察记录（m</t>
    </r>
    <r>
      <rPr>
        <sz val="12"/>
        <rFont val="宋体"/>
        <charset val="134"/>
      </rPr>
      <t>m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</si>
  <si>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</si>
  <si>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</si>
  <si>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</si>
  <si>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</si>
  <si>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</si>
  <si>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</si>
  <si>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</si>
  <si>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2022.4.25</t>
  </si>
  <si>
    <t xml:space="preserve">  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</si>
  <si>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</si>
  <si>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</si>
  <si>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</si>
  <si>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</si>
  <si>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--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</si>
  <si>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</si>
  <si>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</si>
  <si>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</si>
  <si>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</si>
  <si>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</si>
  <si>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</si>
  <si>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</si>
  <si>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</si>
  <si>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</si>
  <si>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</si>
  <si>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t xml:space="preserve"> </t>
  </si>
  <si>
    <t xml:space="preserve">  监视结果评价：</t>
  </si>
  <si>
    <t>核查人员：</t>
  </si>
  <si>
    <t>极差控制图</t>
  </si>
  <si>
    <t>LCL----</t>
  </si>
  <si>
    <t>2022.9.10</t>
    <phoneticPr fontId="16" type="noConversion"/>
  </si>
  <si>
    <t>2022.8.31</t>
    <phoneticPr fontId="16" type="noConversion"/>
  </si>
  <si>
    <t>2022.7.21</t>
    <phoneticPr fontId="16" type="noConversion"/>
  </si>
  <si>
    <t>2022.6.21</t>
    <phoneticPr fontId="16" type="noConversion"/>
  </si>
  <si>
    <t>2022.5.21</t>
    <phoneticPr fontId="16" type="noConversion"/>
  </si>
  <si>
    <t>2022.3.25</t>
    <phoneticPr fontId="16" type="noConversion"/>
  </si>
  <si>
    <t>2022.2.22</t>
    <phoneticPr fontId="16" type="noConversion"/>
  </si>
  <si>
    <t>2022.1.23</t>
    <phoneticPr fontId="16" type="noConversion"/>
  </si>
  <si>
    <t>2021.12.20</t>
    <phoneticPr fontId="16" type="noConversion"/>
  </si>
  <si>
    <t>2021.11.23</t>
    <phoneticPr fontId="16" type="noConversion"/>
  </si>
  <si>
    <t>2021.10.21</t>
    <phoneticPr fontId="16" type="noConversion"/>
  </si>
  <si>
    <t xml:space="preserve">   均值、极差控制图状态正常，测量过程中未出现非正常变异，能满足生产工艺要求。
</t>
    <phoneticPr fontId="16" type="noConversion"/>
  </si>
  <si>
    <t>测量过程名称：铜套内径测量过程</t>
    <phoneticPr fontId="16" type="noConversion"/>
  </si>
  <si>
    <t>ULC=0.081</t>
    <phoneticPr fontId="16" type="noConversion"/>
  </si>
  <si>
    <t>CL=0.038</t>
    <phoneticPr fontId="16" type="noConversion"/>
  </si>
  <si>
    <t>测量仪器：游标卡尺 测量范围（0-150）mm， 最大允许误差是±0.02mm；</t>
    <phoneticPr fontId="16" type="noConversion"/>
  </si>
  <si>
    <t>核查标准：100mm标准样品</t>
    <phoneticPr fontId="16" type="noConversion"/>
  </si>
  <si>
    <t>UCL=100.059</t>
    <phoneticPr fontId="16" type="noConversion"/>
  </si>
  <si>
    <t xml:space="preserve"> CL=100.037</t>
    <phoneticPr fontId="16" type="noConversion"/>
  </si>
  <si>
    <t>LCL=100.015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</si>
</sst>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00_ "/>
    <numFmt numFmtId="177" formatCode="0.00_ "/>
    <numFmt numFmtId="178" formatCode="0.000_ "/>
  </numFmts>
  <fonts count="17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ajor"/>
    </font>
    <font>
      <sz val="16"/>
      <name val="Times New Roman"/>
      <family val="1"/>
    </font>
    <font>
      <sz val="12"/>
      <color rgb="FFFF0000"/>
      <name val="宋体"/>
      <charset val="134"/>
    </font>
    <font>
      <sz val="9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b/>
      <sz val="12"/>
      <name val="宋体"/>
      <charset val="134"/>
    </font>
    <font>
      <i/>
      <sz val="16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177" fontId="0" fillId="0" borderId="0" xfId="0" applyNumberFormat="1"/>
    <xf numFmtId="177" fontId="2" fillId="0" borderId="0" xfId="0" applyNumberFormat="1" applyFont="1" applyAlignment="1">
      <alignment vertical="center"/>
    </xf>
    <xf numFmtId="177" fontId="0" fillId="0" borderId="0" xfId="0" applyNumberFormat="1" applyFont="1"/>
    <xf numFmtId="177" fontId="2" fillId="0" borderId="0" xfId="0" applyNumberFormat="1" applyFont="1" applyBorder="1" applyAlignment="1"/>
    <xf numFmtId="0" fontId="0" fillId="0" borderId="0" xfId="0" applyFont="1" applyBorder="1"/>
    <xf numFmtId="0" fontId="0" fillId="2" borderId="0" xfId="0" applyFont="1" applyFill="1" applyBorder="1"/>
    <xf numFmtId="0" fontId="0" fillId="0" borderId="0" xfId="0" applyBorder="1"/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inden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178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/>
    <xf numFmtId="176" fontId="0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left" vertical="center"/>
    </xf>
    <xf numFmtId="0" fontId="9" fillId="0" borderId="0" xfId="0" applyFont="1" applyAlignment="1"/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178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Border="1"/>
    <xf numFmtId="0" fontId="10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0" xfId="0" applyFont="1" applyBorder="1" applyAlignment="1">
      <alignment vertical="center" wrapText="1"/>
    </xf>
    <xf numFmtId="0" fontId="0" fillId="0" borderId="4" xfId="0" quotePrefix="1" applyFont="1" applyBorder="1" applyAlignment="1">
      <alignment horizontal="left" vertical="center"/>
    </xf>
    <xf numFmtId="177" fontId="0" fillId="0" borderId="0" xfId="0" quotePrefix="1" applyNumberFormat="1" applyFont="1" applyAlignment="1">
      <alignment horizontal="left" vertic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76" fontId="0" fillId="0" borderId="0" xfId="0" applyNumberFormat="1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均值控制图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082125603864702"/>
          <c:y val="0.16443677168752704"/>
          <c:w val="0.85898550724637723"/>
          <c:h val="0.73120414328873617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统计数据!$H$10:$H$21</c:f>
              <c:numCache>
                <c:formatCode>0.000_ </c:formatCode>
                <c:ptCount val="12"/>
                <c:pt idx="0">
                  <c:v>100.036</c:v>
                </c:pt>
                <c:pt idx="1">
                  <c:v>100.036</c:v>
                </c:pt>
                <c:pt idx="2">
                  <c:v>100.04400000000001</c:v>
                </c:pt>
                <c:pt idx="3">
                  <c:v>100.032</c:v>
                </c:pt>
                <c:pt idx="4">
                  <c:v>100.04400000000001</c:v>
                </c:pt>
                <c:pt idx="5">
                  <c:v>100.036</c:v>
                </c:pt>
                <c:pt idx="6">
                  <c:v>100.02799999999999</c:v>
                </c:pt>
                <c:pt idx="7">
                  <c:v>100.032</c:v>
                </c:pt>
                <c:pt idx="8">
                  <c:v>100.04400000000001</c:v>
                </c:pt>
                <c:pt idx="9">
                  <c:v>100.03999999999999</c:v>
                </c:pt>
                <c:pt idx="10">
                  <c:v>100.03999999999999</c:v>
                </c:pt>
                <c:pt idx="11">
                  <c:v>100.03600000000002</c:v>
                </c:pt>
              </c:numCache>
            </c:numRef>
          </c:val>
        </c:ser>
        <c:marker val="1"/>
        <c:axId val="262282240"/>
        <c:axId val="262288128"/>
      </c:lineChart>
      <c:catAx>
        <c:axId val="262282240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2288128"/>
        <c:crosses val="autoZero"/>
        <c:auto val="1"/>
        <c:lblAlgn val="ctr"/>
        <c:lblOffset val="100"/>
      </c:catAx>
      <c:valAx>
        <c:axId val="262288128"/>
        <c:scaling>
          <c:orientation val="minMax"/>
          <c:max val="100.08"/>
          <c:min val="1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22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极差控制图</a:t>
            </a:r>
          </a:p>
        </c:rich>
      </c:tx>
      <c:layout>
        <c:manualLayout>
          <c:xMode val="edge"/>
          <c:yMode val="edge"/>
          <c:x val="0.43145723042630291"/>
          <c:y val="3.7482646922721005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6641301246076312E-2"/>
          <c:y val="0.20342396777442107"/>
          <c:w val="0.91461999429278018"/>
          <c:h val="0.68640483383685802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统计数据!$I$10:$I$21</c:f>
              <c:numCache>
                <c:formatCode>0.000_ </c:formatCode>
                <c:ptCount val="12"/>
                <c:pt idx="0">
                  <c:v>4.0000000000006253E-2</c:v>
                </c:pt>
                <c:pt idx="1">
                  <c:v>4.0000000000006253E-2</c:v>
                </c:pt>
                <c:pt idx="2">
                  <c:v>1.9999999999996021E-2</c:v>
                </c:pt>
                <c:pt idx="3">
                  <c:v>4.0000000000006253E-2</c:v>
                </c:pt>
                <c:pt idx="4">
                  <c:v>6.0000000000002274E-2</c:v>
                </c:pt>
                <c:pt idx="5">
                  <c:v>4.0000000000006253E-2</c:v>
                </c:pt>
                <c:pt idx="6">
                  <c:v>2.0000000000010232E-2</c:v>
                </c:pt>
                <c:pt idx="7">
                  <c:v>4.0000000000006253E-2</c:v>
                </c:pt>
                <c:pt idx="8">
                  <c:v>1.9999999999996021E-2</c:v>
                </c:pt>
                <c:pt idx="9">
                  <c:v>6.0000000000002274E-2</c:v>
                </c:pt>
                <c:pt idx="10">
                  <c:v>6.0000000000002274E-2</c:v>
                </c:pt>
                <c:pt idx="11">
                  <c:v>2.0000000000010232E-2</c:v>
                </c:pt>
              </c:numCache>
            </c:numRef>
          </c:val>
        </c:ser>
        <c:marker val="1"/>
        <c:axId val="262758784"/>
        <c:axId val="262760320"/>
      </c:lineChart>
      <c:catAx>
        <c:axId val="262758784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2760320"/>
        <c:crosses val="autoZero"/>
        <c:auto val="1"/>
        <c:lblAlgn val="ctr"/>
        <c:lblOffset val="100"/>
      </c:catAx>
      <c:valAx>
        <c:axId val="262760320"/>
        <c:scaling>
          <c:orientation val="minMax"/>
          <c:max val="8.500000000000002E-2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2758784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b="1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w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950970" y="697865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74470" y="937895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688730</xdr:colOff>
      <xdr:row>35</xdr:row>
      <xdr:rowOff>190500</xdr:rowOff>
    </xdr:from>
    <xdr:to>
      <xdr:col>7</xdr:col>
      <xdr:colOff>645331</xdr:colOff>
      <xdr:row>37</xdr:row>
      <xdr:rowOff>98622</xdr:rowOff>
    </xdr:to>
    <xdr:pic>
      <xdr:nvPicPr>
        <xdr:cNvPr id="4" name="图片 3" descr="fcb6e2352cade34bbb5051f96dca7f5 - 副本"/>
        <xdr:cNvPicPr/>
      </xdr:nvPicPr>
      <xdr:blipFill>
        <a:blip xmlns:r="http://schemas.openxmlformats.org/officeDocument/2006/relationships" r:embed="rId2"/>
        <a:srcRect l="27516" t="25568" r="43646" b="42053"/>
        <a:stretch>
          <a:fillRect/>
        </a:stretch>
      </xdr:blipFill>
      <xdr:spPr>
        <a:xfrm>
          <a:off x="5163038" y="10873154"/>
          <a:ext cx="703947" cy="4551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222884</xdr:colOff>
      <xdr:row>1</xdr:row>
      <xdr:rowOff>391160</xdr:rowOff>
    </xdr:from>
    <xdr:to>
      <xdr:col>8</xdr:col>
      <xdr:colOff>371231</xdr:colOff>
      <xdr:row>18</xdr:row>
      <xdr:rowOff>144145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298011</xdr:colOff>
      <xdr:row>8</xdr:row>
      <xdr:rowOff>38821</xdr:rowOff>
    </xdr:from>
    <xdr:to>
      <xdr:col>7</xdr:col>
      <xdr:colOff>1164357</xdr:colOff>
      <xdr:row>8</xdr:row>
      <xdr:rowOff>38821</xdr:rowOff>
    </xdr:to>
    <xdr:cxnSp macro="">
      <xdr:nvCxnSpPr>
        <xdr:cNvPr id="4" name="直接连接符 3"/>
        <xdr:cNvCxnSpPr/>
      </xdr:nvCxnSpPr>
      <xdr:spPr>
        <a:xfrm>
          <a:off x="981857" y="1870552"/>
          <a:ext cx="55800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294831</xdr:colOff>
      <xdr:row>11</xdr:row>
      <xdr:rowOff>61788</xdr:rowOff>
    </xdr:from>
    <xdr:to>
      <xdr:col>7</xdr:col>
      <xdr:colOff>1136157</xdr:colOff>
      <xdr:row>11</xdr:row>
      <xdr:rowOff>61788</xdr:rowOff>
    </xdr:to>
    <xdr:cxnSp macro="">
      <xdr:nvCxnSpPr>
        <xdr:cNvPr id="3" name="直接连接符 2"/>
        <xdr:cNvCxnSpPr/>
      </xdr:nvCxnSpPr>
      <xdr:spPr>
        <a:xfrm>
          <a:off x="978677" y="2465019"/>
          <a:ext cx="5554980" cy="0"/>
        </a:xfrm>
        <a:prstGeom prst="line">
          <a:avLst/>
        </a:prstGeom>
        <a:ln w="12700" cmpd="sng">
          <a:solidFill>
            <a:schemeClr val="accent3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296740</xdr:colOff>
      <xdr:row>14</xdr:row>
      <xdr:rowOff>150900</xdr:rowOff>
    </xdr:from>
    <xdr:to>
      <xdr:col>7</xdr:col>
      <xdr:colOff>1179390</xdr:colOff>
      <xdr:row>14</xdr:row>
      <xdr:rowOff>150900</xdr:rowOff>
    </xdr:to>
    <xdr:cxnSp macro="">
      <xdr:nvCxnSpPr>
        <xdr:cNvPr id="6" name="直接连接符 5"/>
        <xdr:cNvCxnSpPr/>
      </xdr:nvCxnSpPr>
      <xdr:spPr>
        <a:xfrm>
          <a:off x="980586" y="3125631"/>
          <a:ext cx="5596304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273050</xdr:colOff>
      <xdr:row>19</xdr:row>
      <xdr:rowOff>168910</xdr:rowOff>
    </xdr:from>
    <xdr:to>
      <xdr:col>8</xdr:col>
      <xdr:colOff>354330</xdr:colOff>
      <xdr:row>33</xdr:row>
      <xdr:rowOff>24130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69946</xdr:colOff>
      <xdr:row>27</xdr:row>
      <xdr:rowOff>83966</xdr:rowOff>
    </xdr:from>
    <xdr:to>
      <xdr:col>8</xdr:col>
      <xdr:colOff>248446</xdr:colOff>
      <xdr:row>27</xdr:row>
      <xdr:rowOff>83966</xdr:rowOff>
    </xdr:to>
    <xdr:cxnSp macro="">
      <xdr:nvCxnSpPr>
        <xdr:cNvPr id="13" name="直接连接符 12"/>
        <xdr:cNvCxnSpPr/>
      </xdr:nvCxnSpPr>
      <xdr:spPr>
        <a:xfrm flipV="1">
          <a:off x="753792" y="5569389"/>
          <a:ext cx="6084000" cy="0"/>
        </a:xfrm>
        <a:prstGeom prst="line">
          <a:avLst/>
        </a:prstGeom>
        <a:ln w="12700" cmpd="sng">
          <a:solidFill>
            <a:schemeClr val="accent3"/>
          </a:solidFill>
          <a:prstDash val="solid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</xdr:colOff>
      <xdr:row>22</xdr:row>
      <xdr:rowOff>179470</xdr:rowOff>
    </xdr:from>
    <xdr:to>
      <xdr:col>8</xdr:col>
      <xdr:colOff>258510</xdr:colOff>
      <xdr:row>22</xdr:row>
      <xdr:rowOff>179470</xdr:rowOff>
    </xdr:to>
    <xdr:cxnSp macro="">
      <xdr:nvCxnSpPr>
        <xdr:cNvPr id="9" name="直接连接符 8"/>
        <xdr:cNvCxnSpPr/>
      </xdr:nvCxnSpPr>
      <xdr:spPr>
        <a:xfrm flipV="1">
          <a:off x="763856" y="4712393"/>
          <a:ext cx="60840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FF00"/>
          </a:solidFill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53"/>
  <sheetViews>
    <sheetView topLeftCell="A26" zoomScale="130" zoomScaleNormal="130" workbookViewId="0">
      <selection activeCell="I37" sqref="I37"/>
    </sheetView>
  </sheetViews>
  <sheetFormatPr defaultColWidth="9" defaultRowHeight="15"/>
  <cols>
    <col min="1" max="1" width="8.83203125" style="7" customWidth="1"/>
    <col min="2" max="2" width="10.6640625" style="7" customWidth="1"/>
    <col min="3" max="9" width="9.83203125" style="7" customWidth="1"/>
    <col min="10" max="10" width="5.5" style="7" customWidth="1"/>
    <col min="11" max="12" width="9" style="7"/>
    <col min="13" max="13" width="9.33203125" style="7"/>
    <col min="14" max="16384" width="9" style="7"/>
  </cols>
  <sheetData>
    <row r="1" spans="1:18" ht="25.75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18" ht="24.75" customHeight="1">
      <c r="A2" s="58" t="s">
        <v>1</v>
      </c>
      <c r="B2" s="59"/>
      <c r="C2" s="59"/>
      <c r="D2" s="59"/>
      <c r="E2" s="59"/>
      <c r="F2" s="59"/>
      <c r="G2" s="59"/>
      <c r="H2" s="59"/>
      <c r="I2" s="59"/>
    </row>
    <row r="3" spans="1:18" ht="24" customHeight="1">
      <c r="A3" s="44" t="s">
        <v>49</v>
      </c>
      <c r="B3" s="8"/>
      <c r="C3" s="8"/>
      <c r="D3" s="8"/>
      <c r="E3" s="8"/>
      <c r="F3" s="9"/>
      <c r="G3" s="9"/>
      <c r="H3" s="9"/>
      <c r="I3" s="9"/>
    </row>
    <row r="4" spans="1:18" ht="24" customHeight="1">
      <c r="A4" s="60" t="s">
        <v>2</v>
      </c>
      <c r="B4" s="60"/>
      <c r="C4" s="60"/>
      <c r="D4" s="60"/>
      <c r="E4" s="60"/>
      <c r="F4" s="60"/>
      <c r="G4" s="60"/>
      <c r="H4" s="60"/>
      <c r="I4" s="60"/>
    </row>
    <row r="5" spans="1:18" ht="24" customHeight="1">
      <c r="A5" s="67" t="s">
        <v>52</v>
      </c>
      <c r="B5" s="60"/>
      <c r="C5" s="60"/>
      <c r="D5" s="60"/>
      <c r="E5" s="60"/>
      <c r="F5" s="60"/>
      <c r="G5" s="60"/>
      <c r="H5" s="60"/>
      <c r="I5" s="60"/>
    </row>
    <row r="6" spans="1:18" ht="24" customHeight="1">
      <c r="A6" s="8" t="s">
        <v>3</v>
      </c>
      <c r="B6" s="8"/>
      <c r="C6" s="8"/>
      <c r="D6" s="8"/>
      <c r="E6" s="8"/>
      <c r="F6" s="8"/>
      <c r="G6" s="8"/>
      <c r="H6" s="8"/>
      <c r="I6" s="8"/>
    </row>
    <row r="7" spans="1:18" ht="24" customHeight="1">
      <c r="A7" s="10" t="s">
        <v>4</v>
      </c>
      <c r="B7" s="11"/>
      <c r="C7" s="11"/>
      <c r="D7" s="68" t="s">
        <v>53</v>
      </c>
      <c r="E7" s="11"/>
      <c r="F7" s="11"/>
      <c r="G7" s="13"/>
      <c r="H7" s="14"/>
      <c r="I7" s="14"/>
    </row>
    <row r="8" spans="1:18" ht="23.25" customHeight="1">
      <c r="A8" s="61" t="s">
        <v>5</v>
      </c>
      <c r="B8" s="15" t="s">
        <v>6</v>
      </c>
      <c r="C8" s="61" t="s">
        <v>7</v>
      </c>
      <c r="D8" s="61"/>
      <c r="E8" s="61"/>
      <c r="F8" s="61"/>
      <c r="G8" s="61"/>
      <c r="H8" s="62"/>
      <c r="I8" s="63" t="s">
        <v>8</v>
      </c>
    </row>
    <row r="9" spans="1:18" ht="22" customHeight="1">
      <c r="A9" s="61"/>
      <c r="B9" s="16" t="s">
        <v>9</v>
      </c>
      <c r="C9" s="17" t="s">
        <v>10</v>
      </c>
      <c r="D9" s="17" t="s">
        <v>11</v>
      </c>
      <c r="E9" s="17" t="s">
        <v>12</v>
      </c>
      <c r="F9" s="17" t="s">
        <v>13</v>
      </c>
      <c r="G9" s="17" t="s">
        <v>14</v>
      </c>
      <c r="H9" s="62"/>
      <c r="I9" s="63"/>
    </row>
    <row r="10" spans="1:18" s="5" customFormat="1" ht="22" customHeight="1">
      <c r="A10" s="17">
        <v>1</v>
      </c>
      <c r="B10" s="18" t="s">
        <v>47</v>
      </c>
      <c r="C10" s="18">
        <v>100.02</v>
      </c>
      <c r="D10" s="18">
        <v>100.06</v>
      </c>
      <c r="E10" s="18">
        <v>100.04</v>
      </c>
      <c r="F10" s="18">
        <v>100.02</v>
      </c>
      <c r="G10" s="18">
        <v>100.04</v>
      </c>
      <c r="H10" s="19">
        <f t="shared" ref="H10:H21" si="0">SUM(C10:G10)/5</f>
        <v>100.036</v>
      </c>
      <c r="I10" s="19">
        <f t="shared" ref="I10:I21" si="1">MAX(C10:G10)-MIN(C10:G10)</f>
        <v>4.0000000000006253E-2</v>
      </c>
      <c r="Q10"/>
      <c r="R10"/>
    </row>
    <row r="11" spans="1:18" s="5" customFormat="1" ht="22" customHeight="1">
      <c r="A11" s="17">
        <v>2</v>
      </c>
      <c r="B11" s="18" t="s">
        <v>46</v>
      </c>
      <c r="C11" s="18">
        <v>100.02</v>
      </c>
      <c r="D11" s="18">
        <v>100.02</v>
      </c>
      <c r="E11" s="18">
        <v>100.04</v>
      </c>
      <c r="F11" s="18">
        <v>100.06</v>
      </c>
      <c r="G11" s="18">
        <v>100.04</v>
      </c>
      <c r="H11" s="19">
        <f t="shared" si="0"/>
        <v>100.036</v>
      </c>
      <c r="I11" s="19">
        <f t="shared" si="1"/>
        <v>4.0000000000006253E-2</v>
      </c>
      <c r="Q11"/>
      <c r="R11"/>
    </row>
    <row r="12" spans="1:18" s="5" customFormat="1" ht="22" customHeight="1">
      <c r="A12" s="17">
        <v>3</v>
      </c>
      <c r="B12" s="18" t="s">
        <v>45</v>
      </c>
      <c r="C12" s="18">
        <v>100.04</v>
      </c>
      <c r="D12" s="18">
        <v>100.04</v>
      </c>
      <c r="E12" s="18">
        <v>100.06</v>
      </c>
      <c r="F12" s="18">
        <v>100.04</v>
      </c>
      <c r="G12" s="18">
        <v>100.04</v>
      </c>
      <c r="H12" s="19">
        <f t="shared" si="0"/>
        <v>100.04400000000001</v>
      </c>
      <c r="I12" s="19">
        <f t="shared" si="1"/>
        <v>1.9999999999996021E-2</v>
      </c>
      <c r="Q12"/>
      <c r="R12"/>
    </row>
    <row r="13" spans="1:18" s="5" customFormat="1" ht="22" customHeight="1">
      <c r="A13" s="17">
        <v>4</v>
      </c>
      <c r="B13" s="18" t="s">
        <v>44</v>
      </c>
      <c r="C13" s="18">
        <v>100.02</v>
      </c>
      <c r="D13" s="18">
        <v>100.04</v>
      </c>
      <c r="E13" s="18">
        <v>100.06</v>
      </c>
      <c r="F13" s="18">
        <v>100.02</v>
      </c>
      <c r="G13" s="18">
        <v>100.02</v>
      </c>
      <c r="H13" s="19">
        <f t="shared" si="0"/>
        <v>100.032</v>
      </c>
      <c r="I13" s="19">
        <f t="shared" si="1"/>
        <v>4.0000000000006253E-2</v>
      </c>
      <c r="Q13"/>
      <c r="R13"/>
    </row>
    <row r="14" spans="1:18" s="5" customFormat="1" ht="22" customHeight="1">
      <c r="A14" s="18">
        <v>5</v>
      </c>
      <c r="B14" s="18" t="s">
        <v>43</v>
      </c>
      <c r="C14" s="18">
        <v>100.04</v>
      </c>
      <c r="D14" s="18">
        <v>100.08</v>
      </c>
      <c r="E14" s="18">
        <v>100.04</v>
      </c>
      <c r="F14" s="18">
        <v>100.02</v>
      </c>
      <c r="G14" s="18">
        <v>100.04</v>
      </c>
      <c r="H14" s="19">
        <f t="shared" si="0"/>
        <v>100.04400000000001</v>
      </c>
      <c r="I14" s="19">
        <f t="shared" si="1"/>
        <v>6.0000000000002274E-2</v>
      </c>
      <c r="Q14"/>
      <c r="R14"/>
    </row>
    <row r="15" spans="1:18" s="5" customFormat="1" ht="22" customHeight="1">
      <c r="A15" s="18">
        <v>6</v>
      </c>
      <c r="B15" s="18" t="s">
        <v>42</v>
      </c>
      <c r="C15" s="18">
        <v>100.06</v>
      </c>
      <c r="D15" s="18">
        <v>100.04</v>
      </c>
      <c r="E15" s="18">
        <v>100.02</v>
      </c>
      <c r="F15" s="18">
        <v>100.04</v>
      </c>
      <c r="G15" s="18">
        <v>100.02</v>
      </c>
      <c r="H15" s="19">
        <f t="shared" si="0"/>
        <v>100.036</v>
      </c>
      <c r="I15" s="19">
        <f t="shared" si="1"/>
        <v>4.0000000000006253E-2</v>
      </c>
      <c r="Q15"/>
      <c r="R15"/>
    </row>
    <row r="16" spans="1:18" s="5" customFormat="1" ht="22" customHeight="1">
      <c r="A16" s="18">
        <v>7</v>
      </c>
      <c r="B16" s="18" t="s">
        <v>15</v>
      </c>
      <c r="C16" s="18">
        <v>100.02</v>
      </c>
      <c r="D16" s="18">
        <v>100.04</v>
      </c>
      <c r="E16" s="18">
        <v>100.04</v>
      </c>
      <c r="F16" s="18">
        <v>100.02</v>
      </c>
      <c r="G16" s="18">
        <v>100.02</v>
      </c>
      <c r="H16" s="19">
        <f t="shared" si="0"/>
        <v>100.02799999999999</v>
      </c>
      <c r="I16" s="19">
        <f t="shared" si="1"/>
        <v>2.0000000000010232E-2</v>
      </c>
      <c r="Q16"/>
      <c r="R16"/>
    </row>
    <row r="17" spans="1:19" s="5" customFormat="1" ht="22" customHeight="1">
      <c r="A17" s="18">
        <v>8</v>
      </c>
      <c r="B17" s="18" t="s">
        <v>41</v>
      </c>
      <c r="C17" s="18">
        <v>100.02</v>
      </c>
      <c r="D17" s="18">
        <v>100.04</v>
      </c>
      <c r="E17" s="18">
        <v>100.06</v>
      </c>
      <c r="F17" s="18">
        <v>100.02</v>
      </c>
      <c r="G17" s="18">
        <v>100.02</v>
      </c>
      <c r="H17" s="19">
        <f t="shared" si="0"/>
        <v>100.032</v>
      </c>
      <c r="I17" s="19">
        <f t="shared" si="1"/>
        <v>4.0000000000006253E-2</v>
      </c>
      <c r="Q17"/>
      <c r="R17"/>
    </row>
    <row r="18" spans="1:19" s="5" customFormat="1" ht="22" customHeight="1">
      <c r="A18" s="18">
        <v>9</v>
      </c>
      <c r="B18" s="18" t="s">
        <v>40</v>
      </c>
      <c r="C18" s="18">
        <v>100.04</v>
      </c>
      <c r="D18" s="18">
        <v>100.04</v>
      </c>
      <c r="E18" s="18">
        <v>100.04</v>
      </c>
      <c r="F18" s="18">
        <v>100.06</v>
      </c>
      <c r="G18" s="18">
        <v>100.04</v>
      </c>
      <c r="H18" s="19">
        <f t="shared" si="0"/>
        <v>100.04400000000001</v>
      </c>
      <c r="I18" s="19">
        <f t="shared" si="1"/>
        <v>1.9999999999996021E-2</v>
      </c>
      <c r="Q18"/>
      <c r="R18"/>
    </row>
    <row r="19" spans="1:19" s="6" customFormat="1" ht="22" customHeight="1">
      <c r="A19" s="18">
        <v>10</v>
      </c>
      <c r="B19" s="18" t="s">
        <v>39</v>
      </c>
      <c r="C19" s="18">
        <v>100.02</v>
      </c>
      <c r="D19" s="18">
        <v>100.04</v>
      </c>
      <c r="E19" s="18">
        <v>100.04</v>
      </c>
      <c r="F19" s="18">
        <v>100.08</v>
      </c>
      <c r="G19" s="18">
        <v>100.02</v>
      </c>
      <c r="H19" s="19">
        <f t="shared" si="0"/>
        <v>100.03999999999999</v>
      </c>
      <c r="I19" s="19">
        <f t="shared" si="1"/>
        <v>6.0000000000002274E-2</v>
      </c>
      <c r="Q19"/>
      <c r="R19"/>
    </row>
    <row r="20" spans="1:19" s="5" customFormat="1" ht="22" customHeight="1">
      <c r="A20" s="18">
        <v>11</v>
      </c>
      <c r="B20" s="18" t="s">
        <v>38</v>
      </c>
      <c r="C20" s="18">
        <v>100.04</v>
      </c>
      <c r="D20" s="18">
        <v>100.04</v>
      </c>
      <c r="E20" s="18">
        <v>100.08</v>
      </c>
      <c r="F20" s="18">
        <v>100.02</v>
      </c>
      <c r="G20" s="18">
        <v>100.02</v>
      </c>
      <c r="H20" s="19">
        <f t="shared" si="0"/>
        <v>100.03999999999999</v>
      </c>
      <c r="I20" s="19">
        <f t="shared" si="1"/>
        <v>6.0000000000002274E-2</v>
      </c>
      <c r="Q20"/>
      <c r="R20"/>
    </row>
    <row r="21" spans="1:19" s="5" customFormat="1" ht="22" customHeight="1">
      <c r="A21" s="18">
        <v>12</v>
      </c>
      <c r="B21" s="18" t="s">
        <v>37</v>
      </c>
      <c r="C21" s="18">
        <v>100.04</v>
      </c>
      <c r="D21" s="20">
        <v>100.02</v>
      </c>
      <c r="E21" s="18">
        <v>100.04</v>
      </c>
      <c r="F21" s="18">
        <v>100.04</v>
      </c>
      <c r="G21" s="18">
        <v>100.04</v>
      </c>
      <c r="H21" s="19">
        <f t="shared" si="0"/>
        <v>100.03600000000002</v>
      </c>
      <c r="I21" s="19">
        <f t="shared" si="1"/>
        <v>2.0000000000010232E-2</v>
      </c>
      <c r="Q21"/>
      <c r="S21"/>
    </row>
    <row r="22" spans="1:19" s="5" customFormat="1" ht="22" customHeight="1">
      <c r="A22" s="18"/>
      <c r="B22" s="18"/>
      <c r="C22" s="18"/>
      <c r="D22" s="18"/>
      <c r="E22" s="18"/>
      <c r="F22" s="18"/>
      <c r="G22" s="18"/>
      <c r="H22" s="19"/>
      <c r="I22" s="19"/>
      <c r="Q22"/>
      <c r="R22" t="s">
        <v>16</v>
      </c>
    </row>
    <row r="23" spans="1:19" s="5" customFormat="1" ht="22" customHeight="1">
      <c r="A23" s="18"/>
      <c r="B23" s="18"/>
      <c r="C23" s="18"/>
      <c r="D23" s="18"/>
      <c r="E23" s="18"/>
      <c r="F23" s="18"/>
      <c r="G23" s="18"/>
      <c r="H23" s="19"/>
      <c r="I23" s="19"/>
      <c r="Q23"/>
      <c r="R23"/>
    </row>
    <row r="24" spans="1:19" s="5" customFormat="1" ht="22" customHeight="1">
      <c r="A24" s="18"/>
      <c r="B24" s="18"/>
      <c r="C24" s="18"/>
      <c r="D24" s="18"/>
      <c r="E24" s="18"/>
      <c r="F24" s="18"/>
      <c r="G24" s="18"/>
      <c r="H24" s="19"/>
      <c r="I24" s="19"/>
      <c r="Q24"/>
      <c r="R24"/>
    </row>
    <row r="25" spans="1:19" s="5" customFormat="1" ht="22" customHeight="1">
      <c r="A25" s="21"/>
      <c r="B25" s="52">
        <f>AVERAGE(H10:H24)</f>
        <v>100.03733333333334</v>
      </c>
      <c r="C25" s="52"/>
      <c r="D25" s="9"/>
      <c r="E25" s="9"/>
      <c r="F25" s="12"/>
      <c r="G25" s="22">
        <f>AVERAGE(I10:I24)</f>
        <v>3.8333333333337549E-2</v>
      </c>
      <c r="H25" s="9"/>
      <c r="I25" s="39"/>
      <c r="Q25"/>
      <c r="S25"/>
    </row>
    <row r="26" spans="1:19" s="5" customFormat="1" ht="29.25" customHeight="1">
      <c r="A26" s="53" t="s">
        <v>17</v>
      </c>
      <c r="B26" s="54"/>
      <c r="C26" s="23" t="s">
        <v>18</v>
      </c>
      <c r="D26" s="24">
        <v>0.57699999999999996</v>
      </c>
      <c r="E26" s="23" t="s">
        <v>19</v>
      </c>
      <c r="F26" s="24">
        <v>2.1150000000000002</v>
      </c>
      <c r="G26" s="23" t="s">
        <v>20</v>
      </c>
      <c r="H26" s="42" t="s">
        <v>21</v>
      </c>
      <c r="I26" s="40"/>
      <c r="Q26"/>
      <c r="R26"/>
    </row>
    <row r="27" spans="1:19" ht="30.75" customHeight="1">
      <c r="A27" s="25"/>
      <c r="B27" s="55" t="s">
        <v>22</v>
      </c>
      <c r="C27" s="56"/>
      <c r="D27" s="5"/>
      <c r="E27" s="5"/>
      <c r="F27" s="5"/>
      <c r="G27" s="5"/>
      <c r="H27" s="5"/>
      <c r="I27" s="5"/>
      <c r="Q27"/>
      <c r="R27"/>
    </row>
    <row r="28" spans="1:19" ht="23.25" customHeight="1">
      <c r="A28" s="26" t="s">
        <v>23</v>
      </c>
      <c r="B28" s="27" t="s">
        <v>24</v>
      </c>
      <c r="C28" s="28"/>
      <c r="D28" s="29">
        <f>SUM(B25)</f>
        <v>100.03733333333334</v>
      </c>
      <c r="E28" s="30" t="s">
        <v>25</v>
      </c>
      <c r="F28" s="5"/>
      <c r="G28" s="5"/>
      <c r="H28" s="5"/>
      <c r="I28" s="5"/>
      <c r="Q28"/>
      <c r="R28"/>
    </row>
    <row r="29" spans="1:19" ht="36.75" customHeight="1">
      <c r="A29" s="26" t="s">
        <v>26</v>
      </c>
      <c r="B29" s="27" t="s">
        <v>27</v>
      </c>
      <c r="C29" s="28"/>
      <c r="D29" s="31">
        <f>SUM(D28+D26*G25)</f>
        <v>100.05945166666667</v>
      </c>
      <c r="E29" s="30" t="s">
        <v>25</v>
      </c>
      <c r="F29" s="32"/>
      <c r="G29" s="32"/>
      <c r="H29" s="45"/>
      <c r="I29" s="45"/>
      <c r="Q29"/>
      <c r="R29"/>
    </row>
    <row r="30" spans="1:19" ht="27" customHeight="1">
      <c r="A30" s="26" t="s">
        <v>28</v>
      </c>
      <c r="B30" s="27" t="s">
        <v>29</v>
      </c>
      <c r="D30" s="31">
        <f>SUM(D28-D26*G25)</f>
        <v>100.015215</v>
      </c>
      <c r="E30" s="30" t="s">
        <v>25</v>
      </c>
      <c r="F30" s="33"/>
      <c r="G30" s="33"/>
      <c r="H30" s="33"/>
      <c r="I30" s="5"/>
      <c r="Q30"/>
      <c r="R30"/>
    </row>
    <row r="31" spans="1:19" ht="20" customHeight="1">
      <c r="A31" s="34" t="s">
        <v>8</v>
      </c>
      <c r="B31" s="35" t="s">
        <v>22</v>
      </c>
      <c r="D31" s="29"/>
      <c r="E31" s="5"/>
      <c r="F31" s="5"/>
      <c r="G31" s="5"/>
      <c r="H31" s="5"/>
      <c r="I31" s="5"/>
      <c r="Q31"/>
      <c r="R31"/>
    </row>
    <row r="32" spans="1:19" ht="25.5" customHeight="1">
      <c r="A32" s="36" t="s">
        <v>30</v>
      </c>
      <c r="B32" s="37" t="s">
        <v>31</v>
      </c>
      <c r="D32" s="29">
        <f>SUM(G25)</f>
        <v>3.8333333333337549E-2</v>
      </c>
      <c r="E32" s="30" t="s">
        <v>25</v>
      </c>
      <c r="F32" s="5"/>
      <c r="G32" s="5"/>
      <c r="H32" s="5"/>
      <c r="I32" s="5"/>
      <c r="Q32"/>
      <c r="R32"/>
    </row>
    <row r="33" spans="1:18" ht="30.75" customHeight="1">
      <c r="A33" s="26" t="s">
        <v>26</v>
      </c>
      <c r="B33" s="27" t="s">
        <v>27</v>
      </c>
      <c r="D33" s="29">
        <f>SUM(F26*G25)</f>
        <v>8.1075000000008932E-2</v>
      </c>
      <c r="E33" s="30" t="s">
        <v>25</v>
      </c>
      <c r="F33" s="22"/>
      <c r="G33" s="5"/>
      <c r="H33" s="45"/>
      <c r="I33" s="45"/>
      <c r="Q33"/>
      <c r="R33"/>
    </row>
    <row r="34" spans="1:18" ht="32.25" customHeight="1">
      <c r="A34" s="26" t="s">
        <v>28</v>
      </c>
      <c r="B34" s="27" t="s">
        <v>29</v>
      </c>
      <c r="D34" s="43" t="s">
        <v>21</v>
      </c>
      <c r="E34" s="38" t="s">
        <v>32</v>
      </c>
      <c r="F34" s="5"/>
      <c r="G34" s="5"/>
      <c r="H34" s="45"/>
      <c r="I34" s="45"/>
      <c r="Q34"/>
      <c r="R34"/>
    </row>
    <row r="35" spans="1:18" ht="22.5" customHeight="1">
      <c r="A35" s="46" t="s">
        <v>33</v>
      </c>
      <c r="B35" s="47"/>
      <c r="C35" s="47"/>
      <c r="D35" s="47"/>
      <c r="E35" s="47"/>
      <c r="F35" s="47"/>
      <c r="G35" s="47"/>
      <c r="H35" s="47"/>
      <c r="I35" s="47"/>
      <c r="Q35"/>
      <c r="R35"/>
    </row>
    <row r="36" spans="1:18" ht="23" customHeight="1">
      <c r="A36" s="48" t="s">
        <v>48</v>
      </c>
      <c r="B36" s="49"/>
      <c r="C36" s="49"/>
      <c r="D36" s="49"/>
      <c r="E36" s="49"/>
      <c r="F36" s="49"/>
      <c r="G36" s="49"/>
      <c r="H36" s="49"/>
      <c r="I36" s="49"/>
      <c r="J36" s="41"/>
      <c r="Q36"/>
      <c r="R36"/>
    </row>
    <row r="37" spans="1:18" ht="20.25" customHeight="1">
      <c r="A37" s="50"/>
      <c r="B37" s="50"/>
      <c r="C37" s="50"/>
      <c r="E37" s="9"/>
      <c r="F37" s="51" t="s">
        <v>34</v>
      </c>
      <c r="G37" s="51"/>
      <c r="H37" s="51"/>
      <c r="I37" s="9"/>
      <c r="Q37"/>
      <c r="R37"/>
    </row>
    <row r="38" spans="1:18">
      <c r="Q38"/>
      <c r="R38"/>
    </row>
    <row r="39" spans="1:18">
      <c r="Q39"/>
      <c r="R39"/>
    </row>
    <row r="40" spans="1:18">
      <c r="Q40"/>
      <c r="R40"/>
    </row>
    <row r="41" spans="1:18">
      <c r="Q41"/>
      <c r="R41"/>
    </row>
    <row r="42" spans="1:18">
      <c r="Q42"/>
      <c r="R42"/>
    </row>
    <row r="43" spans="1:18">
      <c r="Q43"/>
      <c r="R43"/>
    </row>
    <row r="44" spans="1:18">
      <c r="Q44"/>
      <c r="R44"/>
    </row>
    <row r="45" spans="1:18">
      <c r="Q45"/>
      <c r="R45"/>
    </row>
    <row r="46" spans="1:18">
      <c r="Q46"/>
      <c r="R46"/>
    </row>
    <row r="47" spans="1:18">
      <c r="Q47"/>
      <c r="R47"/>
    </row>
    <row r="48" spans="1:18">
      <c r="Q48"/>
      <c r="R48"/>
    </row>
    <row r="49" spans="17:18">
      <c r="Q49"/>
      <c r="R49"/>
    </row>
    <row r="50" spans="17:18">
      <c r="Q50"/>
      <c r="R50"/>
    </row>
    <row r="51" spans="17:18">
      <c r="Q51"/>
      <c r="R51"/>
    </row>
    <row r="52" spans="17:18">
      <c r="Q52"/>
      <c r="R52"/>
    </row>
    <row r="53" spans="17:18">
      <c r="Q53"/>
      <c r="R53"/>
    </row>
  </sheetData>
  <mergeCells count="18">
    <mergeCell ref="A1:I1"/>
    <mergeCell ref="A2:I2"/>
    <mergeCell ref="A4:I4"/>
    <mergeCell ref="A5:I5"/>
    <mergeCell ref="C8:G8"/>
    <mergeCell ref="A8:A9"/>
    <mergeCell ref="H8:H9"/>
    <mergeCell ref="I8:I9"/>
    <mergeCell ref="B25:C25"/>
    <mergeCell ref="A26:B26"/>
    <mergeCell ref="B27:C27"/>
    <mergeCell ref="H29:I29"/>
    <mergeCell ref="H33:I33"/>
    <mergeCell ref="H34:I34"/>
    <mergeCell ref="A35:I35"/>
    <mergeCell ref="A36:I36"/>
    <mergeCell ref="A37:C37"/>
    <mergeCell ref="F37:H37"/>
  </mergeCells>
  <phoneticPr fontId="16" type="noConversion"/>
  <pageMargins left="0.62986111111111098" right="0.118055555555556" top="0.74791666666666701" bottom="0.70763888888888904" header="0.51180555555555596" footer="0.51180555555555596"/>
  <pageSetup paperSize="9" orientation="portrait"/>
  <headerFooter alignWithMargins="0"/>
  <drawing r:id="rId1"/>
  <legacyDrawing r:id="rId2"/>
  <oleObjects>
    <oleObject progId="Equation.3" shapeId="19457" r:id="rId3"/>
    <oleObject progId="Equation.3" shapeId="19458" r:id="rId4"/>
    <oleObject progId="Equation.3" shapeId="19460" r:id="rId5"/>
    <oleObject progId="Equation.3" shapeId="19461" r:id="rId6"/>
    <oleObject progId="Equation.3" shapeId="19462" r:id="rId7"/>
    <oleObject progId="Equation.3" shapeId="19464" r:id="rId8"/>
    <oleObject progId="Equation.3" shapeId="19465" r:id="rId9"/>
    <oleObject progId="Equation.3" shapeId="19466" r:id="rId10"/>
    <oleObject progId="Equation.KSEE3" shapeId="19467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="130" zoomScaleNormal="130" workbookViewId="0">
      <selection activeCell="I26" sqref="I26"/>
    </sheetView>
  </sheetViews>
  <sheetFormatPr defaultColWidth="9" defaultRowHeight="15"/>
  <cols>
    <col min="6" max="6" width="12.33203125" customWidth="1"/>
    <col min="7" max="7" width="13.6640625" customWidth="1"/>
    <col min="8" max="8" width="15.6640625" customWidth="1"/>
    <col min="9" max="9" width="10.6640625" customWidth="1"/>
    <col min="10" max="10" width="9" style="1"/>
  </cols>
  <sheetData>
    <row r="1" spans="1:10" ht="21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10" ht="33" customHeight="1">
      <c r="A2" s="65"/>
      <c r="B2" s="65"/>
      <c r="C2" s="65"/>
      <c r="D2" s="65"/>
      <c r="E2" s="65"/>
      <c r="F2" s="65"/>
      <c r="G2" s="65"/>
      <c r="H2" s="65"/>
      <c r="I2" s="65"/>
      <c r="J2" s="2"/>
    </row>
    <row r="6" spans="1:10">
      <c r="J6" s="1" t="s">
        <v>54</v>
      </c>
    </row>
    <row r="11" spans="1:10">
      <c r="J11" s="1" t="s">
        <v>55</v>
      </c>
    </row>
    <row r="13" spans="1:10">
      <c r="J13" s="3"/>
    </row>
    <row r="16" spans="1:10">
      <c r="J16" s="1" t="s">
        <v>56</v>
      </c>
    </row>
    <row r="18" spans="1:10" ht="17.5">
      <c r="A18" s="66" t="s">
        <v>35</v>
      </c>
      <c r="B18" s="66"/>
      <c r="C18" s="66"/>
      <c r="D18" s="66"/>
      <c r="E18" s="66"/>
      <c r="F18" s="66"/>
      <c r="G18" s="66"/>
      <c r="H18" s="66"/>
      <c r="I18" s="66"/>
      <c r="J18" s="4"/>
    </row>
    <row r="23" spans="1:10">
      <c r="J23" s="1" t="s">
        <v>50</v>
      </c>
    </row>
    <row r="25" spans="1:10">
      <c r="J25" s="3"/>
    </row>
    <row r="28" spans="1:10">
      <c r="J28" s="1" t="s">
        <v>51</v>
      </c>
    </row>
    <row r="31" spans="1:10">
      <c r="J31" s="3" t="s">
        <v>36</v>
      </c>
    </row>
  </sheetData>
  <mergeCells count="3">
    <mergeCell ref="A1:I1"/>
    <mergeCell ref="A2:I2"/>
    <mergeCell ref="A18:I18"/>
  </mergeCells>
  <phoneticPr fontId="16" type="noConversion"/>
  <pageMargins left="1.3187500000000001" right="0.70763888888888904" top="0.43263888888888902" bottom="0.43263888888888902" header="0.31388888888888899" footer="0.31388888888888899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统计数据</vt:lpstr>
      <vt:lpstr>控制图</vt:lpstr>
      <vt:lpstr>统计数据!Print_Area</vt:lpstr>
      <vt:lpstr>统计数据!Print_Titles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2017-05-23T13:13:00Z</cp:lastPrinted>
  <dcterms:created xsi:type="dcterms:W3CDTF">1996-12-17T01:32:00Z</dcterms:created>
  <dcterms:modified xsi:type="dcterms:W3CDTF">2022-09-26T15:31:37Z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25036DAFB40141698A2341AE63993B9E</vt:lpwstr>
  </property>
</Properties>
</file>