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yuh\Desktop\上传\信东仪器仪表(苏州)股份有限公司\D审核资料\"/>
    </mc:Choice>
  </mc:AlternateContent>
  <xr:revisionPtr revIDLastSave="0" documentId="13_ncr:1_{98F4E9AB-750B-4B43-B02D-8996C58BB470}" xr6:coauthVersionLast="47" xr6:coauthVersionMax="47" xr10:uidLastSave="{00000000-0000-0000-0000-000000000000}"/>
  <bookViews>
    <workbookView xWindow="0" yWindow="0" windowWidth="19200" windowHeight="10200" activeTab="1" xr2:uid="{00000000-000D-0000-FFFF-FFFF00000000}"/>
  </bookViews>
  <sheets>
    <sheet name="1A" sheetId="16" r:id="rId1"/>
    <sheet name="1B" sheetId="17" r:id="rId2"/>
  </sheets>
  <definedNames>
    <definedName name="_xlnm.Print_Titles" localSheetId="0">'1A'!$1:$2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6" l="1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G30" i="16" s="1"/>
  <c r="H10" i="16"/>
  <c r="B30" i="16" s="1"/>
  <c r="D39" i="16" l="1"/>
  <c r="D38" i="16"/>
  <c r="D37" i="16"/>
  <c r="D35" i="16"/>
  <c r="D33" i="16"/>
  <c r="D34" i="16" s="1"/>
</calcChain>
</file>

<file path=xl/sharedStrings.xml><?xml version="1.0" encoding="utf-8"?>
<sst xmlns="http://schemas.openxmlformats.org/spreadsheetml/2006/main" count="62" uniqueCount="54">
  <si>
    <t>信东仪器仪表（苏州）股份有限公司</t>
  </si>
  <si>
    <t xml:space="preserve"> </t>
  </si>
  <si>
    <t>测量过程名称：25腰轮壳体销孔直径测量过程</t>
  </si>
  <si>
    <r>
      <t>被测参数：</t>
    </r>
    <r>
      <rPr>
        <sz val="12"/>
        <rFont val="Times New Roman"/>
        <family val="1"/>
      </rPr>
      <t>25</t>
    </r>
    <r>
      <rPr>
        <sz val="12"/>
        <rFont val="宋体"/>
        <charset val="134"/>
      </rPr>
      <t>腰轮壳体</t>
    </r>
    <r>
      <rPr>
        <sz val="12"/>
        <rFont val="Times New Roman"/>
        <family val="1"/>
      </rPr>
      <t xml:space="preserve">           </t>
    </r>
    <r>
      <rPr>
        <sz val="12"/>
        <rFont val="宋体"/>
        <charset val="134"/>
      </rPr>
      <t>允差范围：+</t>
    </r>
    <r>
      <rPr>
        <sz val="12"/>
        <rFont val="Times New Roman"/>
        <family val="1"/>
      </rPr>
      <t>0.012</t>
    </r>
  </si>
  <si>
    <t xml:space="preserve">测量仪器：三坐标测量机      测量范围：0-300mm   </t>
  </si>
  <si>
    <r>
      <rPr>
        <sz val="12"/>
        <rFont val="宋体"/>
        <charset val="134"/>
      </rPr>
      <t>监视方法：统计技术</t>
    </r>
    <r>
      <rPr>
        <sz val="12"/>
        <rFont val="Times New Roman"/>
        <family val="1"/>
      </rPr>
      <t xml:space="preserve">         </t>
    </r>
  </si>
  <si>
    <t>序号</t>
  </si>
  <si>
    <t>核查</t>
  </si>
  <si>
    <t>观察记录（mm）</t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</si>
  <si>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</si>
  <si>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</si>
  <si>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</si>
  <si>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</si>
  <si>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</si>
  <si>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</si>
  <si>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</si>
  <si>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2022.6.3</t>
  </si>
  <si>
    <t>2022.6.7</t>
  </si>
  <si>
    <t>2022.6.10</t>
  </si>
  <si>
    <t>2022.6.14</t>
  </si>
  <si>
    <t xml:space="preserve">                  </t>
  </si>
  <si>
    <t xml:space="preserve">                          </t>
  </si>
  <si>
    <t>2022.6.17</t>
  </si>
  <si>
    <t>2022.6.21</t>
  </si>
  <si>
    <t>2022.6.24</t>
  </si>
  <si>
    <t xml:space="preserve">                        </t>
  </si>
  <si>
    <t>2022.6.28</t>
  </si>
  <si>
    <t>2022.7.3</t>
  </si>
  <si>
    <t>2022.7.5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</si>
  <si>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</si>
  <si>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</si>
  <si>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</si>
  <si>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</si>
  <si>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</si>
  <si>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</si>
  <si>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</si>
  <si>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</si>
  <si>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</si>
  <si>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</si>
  <si>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</si>
  <si>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</si>
  <si>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</si>
  <si>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</si>
  <si>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均值、极差控制图状态正常，产品25腰轮壳体销孔直径测量过程中未出现非正常变异，能满足生产工艺要求。</t>
  </si>
  <si>
    <r>
      <rPr>
        <sz val="20"/>
        <rFont val="Times New Roman"/>
        <family val="1"/>
      </rPr>
      <t xml:space="preserve">  </t>
    </r>
    <r>
      <rPr>
        <b/>
        <sz val="20"/>
        <rFont val="宋体"/>
        <charset val="134"/>
      </rPr>
      <t>25腰轮壳体销孔直径测量过程控制图</t>
    </r>
  </si>
  <si>
    <t>UCL=5.0046</t>
  </si>
  <si>
    <t>CL=5.0033</t>
  </si>
  <si>
    <t>LCL=5.0021</t>
  </si>
  <si>
    <t>UCL=0.005</t>
  </si>
  <si>
    <t>CL=0.002</t>
  </si>
  <si>
    <t>LCL=0</t>
  </si>
  <si>
    <t>核查标准：样件</t>
    <phoneticPr fontId="16" type="noConversion"/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</si>
  <si>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                        </t>
    </r>
    <phoneticPr fontId="16" type="noConversion"/>
  </si>
  <si>
    <t>一、销孔尺寸测量过程监视统计记录表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</si>
</sst>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"/>
    <numFmt numFmtId="177" formatCode="0.0000"/>
    <numFmt numFmtId="178" formatCode="0.0"/>
    <numFmt numFmtId="179" formatCode="0.000_ "/>
    <numFmt numFmtId="180" formatCode="0.00_ "/>
    <numFmt numFmtId="181" formatCode="0.0_ "/>
    <numFmt numFmtId="182" formatCode="0.0000_ "/>
    <numFmt numFmtId="183" formatCode="0.0000_);[Red]\(0.0000\)"/>
    <numFmt numFmtId="184" formatCode="0.00_);[Red]\(0.00\)"/>
    <numFmt numFmtId="185" formatCode="0.000_);[Red]\(0.000\)"/>
  </numFmts>
  <fonts count="19" x14ac:knownFonts="1">
    <font>
      <sz val="12"/>
      <name val="宋体"/>
      <charset val="134"/>
    </font>
    <font>
      <sz val="16"/>
      <name val="宋体"/>
      <charset val="134"/>
    </font>
    <font>
      <sz val="20"/>
      <name val="Times New Roman"/>
      <family val="1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8"/>
      <name val="宋体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Times New Roman"/>
      <family val="1"/>
    </font>
    <font>
      <i/>
      <sz val="16"/>
      <name val="Times New Roman"/>
      <family val="1"/>
    </font>
    <font>
      <b/>
      <sz val="20"/>
      <name val="宋体"/>
      <charset val="134"/>
    </font>
    <font>
      <vertAlign val="subscript"/>
      <sz val="12"/>
      <name val="Times New Roman"/>
      <family val="1"/>
    </font>
    <font>
      <vertAlign val="subscript"/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176" fontId="0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178" fontId="7" fillId="0" borderId="2" xfId="0" applyNumberFormat="1" applyFont="1" applyBorder="1" applyAlignment="1">
      <alignment horizontal="center" vertical="center" wrapText="1"/>
    </xf>
    <xf numFmtId="180" fontId="7" fillId="0" borderId="5" xfId="0" applyNumberFormat="1" applyFont="1" applyBorder="1" applyAlignment="1">
      <alignment horizontal="center" vertical="center" wrapText="1"/>
    </xf>
    <xf numFmtId="181" fontId="7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80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10" fillId="0" borderId="0" xfId="0" applyFont="1" applyAlignment="1"/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2" fontId="0" fillId="0" borderId="0" xfId="0" applyNumberFormat="1" applyFont="1" applyBorder="1" applyAlignment="1">
      <alignment vertical="center"/>
    </xf>
    <xf numFmtId="0" fontId="11" fillId="0" borderId="0" xfId="0" applyFont="1"/>
    <xf numFmtId="183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82" fontId="7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3" fillId="0" borderId="0" xfId="0" applyFont="1" applyBorder="1"/>
    <xf numFmtId="184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85" fontId="0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top" wrapText="1"/>
    </xf>
    <xf numFmtId="179" fontId="7" fillId="0" borderId="0" xfId="0" applyNumberFormat="1" applyFont="1" applyBorder="1" applyAlignment="1">
      <alignment horizontal="center" wrapText="1"/>
    </xf>
    <xf numFmtId="179" fontId="7" fillId="0" borderId="0" xfId="0" applyNumberFormat="1" applyFont="1" applyBorder="1" applyAlignment="1">
      <alignment horizontal="center" vertical="top" wrapText="1"/>
    </xf>
    <xf numFmtId="181" fontId="7" fillId="0" borderId="2" xfId="0" applyNumberFormat="1" applyFont="1" applyBorder="1" applyAlignment="1">
      <alignment horizontal="center" vertical="center" wrapText="1"/>
    </xf>
    <xf numFmtId="181" fontId="7" fillId="0" borderId="2" xfId="0" applyNumberFormat="1" applyFont="1" applyBorder="1" applyAlignment="1">
      <alignment horizontal="center" wrapText="1"/>
    </xf>
    <xf numFmtId="181" fontId="7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17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9-4632-B8B7-585B6603B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51008"/>
        <c:axId val="221453696"/>
      </c:lineChart>
      <c:catAx>
        <c:axId val="22145100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21453696"/>
        <c:crosses val="autoZero"/>
        <c:auto val="1"/>
        <c:lblAlgn val="ctr"/>
        <c:lblOffset val="100"/>
        <c:tickLblSkip val="1"/>
        <c:noMultiLvlLbl val="0"/>
      </c:catAx>
      <c:valAx>
        <c:axId val="2214536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21451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2-4BBC-B69C-0CFFDE922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469312"/>
        <c:axId val="221496448"/>
      </c:lineChart>
      <c:catAx>
        <c:axId val="2214693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21496448"/>
        <c:crosses val="autoZero"/>
        <c:auto val="1"/>
        <c:lblAlgn val="ctr"/>
        <c:lblOffset val="100"/>
        <c:tickLblSkip val="1"/>
        <c:noMultiLvlLbl val="0"/>
      </c:catAx>
      <c:valAx>
        <c:axId val="2214964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21469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极差</c:v>
          </c:tx>
          <c:marker>
            <c:symbol val="none"/>
          </c:marker>
          <c:val>
            <c:numRef>
              <c:f>'1A'!$I$10:$I$24</c:f>
              <c:numCache>
                <c:formatCode>0.000</c:formatCode>
                <c:ptCount val="15"/>
                <c:pt idx="0">
                  <c:v>9.9999999999944578E-4</c:v>
                </c:pt>
                <c:pt idx="1">
                  <c:v>3.0000000000001137E-3</c:v>
                </c:pt>
                <c:pt idx="2">
                  <c:v>3.0000000000001137E-3</c:v>
                </c:pt>
                <c:pt idx="3">
                  <c:v>3.0000000000001137E-3</c:v>
                </c:pt>
                <c:pt idx="4">
                  <c:v>3.9999999999995595E-3</c:v>
                </c:pt>
                <c:pt idx="5">
                  <c:v>9.9999999999944578E-4</c:v>
                </c:pt>
                <c:pt idx="6">
                  <c:v>9.9999999999944578E-4</c:v>
                </c:pt>
                <c:pt idx="7">
                  <c:v>1.9999999999997797E-3</c:v>
                </c:pt>
                <c:pt idx="8">
                  <c:v>3.0000000000001137E-3</c:v>
                </c:pt>
                <c:pt idx="9">
                  <c:v>9.9999999999944578E-4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6-4CD5-B7BE-4F23E28D0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101568"/>
        <c:axId val="231103104"/>
      </c:lineChart>
      <c:catAx>
        <c:axId val="231101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1103104"/>
        <c:crosses val="autoZero"/>
        <c:auto val="1"/>
        <c:lblAlgn val="ctr"/>
        <c:lblOffset val="100"/>
        <c:noMultiLvlLbl val="0"/>
      </c:catAx>
      <c:valAx>
        <c:axId val="23110310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11015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5.1571994715984101E-2"/>
          <c:y val="0.21073008849557501"/>
          <c:w val="0.91320123293703204"/>
          <c:h val="0.6555309734513270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'1A'!$H$10:$H$19</c:f>
              <c:numCache>
                <c:formatCode>0.0000</c:formatCode>
                <c:ptCount val="10"/>
                <c:pt idx="0">
                  <c:v>5.0033999999999992</c:v>
                </c:pt>
                <c:pt idx="1">
                  <c:v>5.0031999999999996</c:v>
                </c:pt>
                <c:pt idx="2">
                  <c:v>5.0034000000000001</c:v>
                </c:pt>
                <c:pt idx="3">
                  <c:v>5.0033999999999992</c:v>
                </c:pt>
                <c:pt idx="4">
                  <c:v>5.0031999999999996</c:v>
                </c:pt>
                <c:pt idx="5">
                  <c:v>5.0034000000000001</c:v>
                </c:pt>
                <c:pt idx="6">
                  <c:v>5.0031999999999996</c:v>
                </c:pt>
                <c:pt idx="7">
                  <c:v>5.0031999999999996</c:v>
                </c:pt>
                <c:pt idx="8">
                  <c:v>5.0034000000000001</c:v>
                </c:pt>
                <c:pt idx="9">
                  <c:v>5.0033999999999992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D-4672-9A81-FEA5E2A2B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119104"/>
        <c:axId val="231124992"/>
      </c:lineChart>
      <c:catAx>
        <c:axId val="231119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1124992"/>
        <c:crosses val="autoZero"/>
        <c:auto val="1"/>
        <c:lblAlgn val="ctr"/>
        <c:lblOffset val="100"/>
        <c:noMultiLvlLbl val="0"/>
      </c:catAx>
      <c:valAx>
        <c:axId val="231124992"/>
        <c:scaling>
          <c:orientation val="minMax"/>
          <c:max val="5.0045999999999999"/>
          <c:min val="5.00199999999999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1119104"/>
        <c:crosses val="autoZero"/>
        <c:crossBetween val="between"/>
      </c:valAx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Relationship Id="rId4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29</xdr:row>
      <xdr:rowOff>47625</xdr:rowOff>
    </xdr:from>
    <xdr:to>
      <xdr:col>5</xdr:col>
      <xdr:colOff>561975</xdr:colOff>
      <xdr:row>29</xdr:row>
      <xdr:rowOff>247650</xdr:rowOff>
    </xdr:to>
    <xdr:pic>
      <xdr:nvPicPr>
        <xdr:cNvPr id="19689" name="Picture 3">
          <a:extLst>
            <a:ext uri="{FF2B5EF4-FFF2-40B4-BE49-F238E27FC236}">
              <a16:creationId xmlns:a16="http://schemas.microsoft.com/office/drawing/2014/main" id="{00000000-0008-0000-0000-0000E9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29025" y="824865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36</xdr:row>
      <xdr:rowOff>47625</xdr:rowOff>
    </xdr:from>
    <xdr:to>
      <xdr:col>2</xdr:col>
      <xdr:colOff>390525</xdr:colOff>
      <xdr:row>36</xdr:row>
      <xdr:rowOff>285750</xdr:rowOff>
    </xdr:to>
    <xdr:pic>
      <xdr:nvPicPr>
        <xdr:cNvPr id="19690" name="Picture 7">
          <a:extLst>
            <a:ext uri="{FF2B5EF4-FFF2-40B4-BE49-F238E27FC236}">
              <a16:creationId xmlns:a16="http://schemas.microsoft.com/office/drawing/2014/main" id="{00000000-0008-0000-0000-0000E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19250" y="1098550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8</xdr:col>
      <xdr:colOff>596900</xdr:colOff>
      <xdr:row>42</xdr:row>
      <xdr:rowOff>9525</xdr:rowOff>
    </xdr:to>
    <xdr:graphicFrame macro="">
      <xdr:nvGraphicFramePr>
        <xdr:cNvPr id="19691" name="图表 11">
          <a:extLst>
            <a:ext uri="{FF2B5EF4-FFF2-40B4-BE49-F238E27FC236}">
              <a16:creationId xmlns:a16="http://schemas.microsoft.com/office/drawing/2014/main" id="{00000000-0008-0000-0000-0000EB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42</xdr:row>
      <xdr:rowOff>0</xdr:rowOff>
    </xdr:from>
    <xdr:to>
      <xdr:col>9</xdr:col>
      <xdr:colOff>9525</xdr:colOff>
      <xdr:row>42</xdr:row>
      <xdr:rowOff>9525</xdr:rowOff>
    </xdr:to>
    <xdr:graphicFrame macro="">
      <xdr:nvGraphicFramePr>
        <xdr:cNvPr id="19692" name="图表 12">
          <a:extLst>
            <a:ext uri="{FF2B5EF4-FFF2-40B4-BE49-F238E27FC236}">
              <a16:creationId xmlns:a16="http://schemas.microsoft.com/office/drawing/2014/main" id="{00000000-0008-0000-0000-0000EC4C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7</xdr:row>
          <xdr:rowOff>88900</xdr:rowOff>
        </xdr:from>
        <xdr:to>
          <xdr:col>7</xdr:col>
          <xdr:colOff>450850</xdr:colOff>
          <xdr:row>8</xdr:row>
          <xdr:rowOff>107950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29</xdr:row>
          <xdr:rowOff>0</xdr:rowOff>
        </xdr:from>
        <xdr:to>
          <xdr:col>0</xdr:col>
          <xdr:colOff>736600</xdr:colOff>
          <xdr:row>30</xdr:row>
          <xdr:rowOff>19050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32</xdr:row>
          <xdr:rowOff>31750</xdr:rowOff>
        </xdr:from>
        <xdr:to>
          <xdr:col>2</xdr:col>
          <xdr:colOff>393700</xdr:colOff>
          <xdr:row>33</xdr:row>
          <xdr:rowOff>38100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33</xdr:row>
          <xdr:rowOff>107950</xdr:rowOff>
        </xdr:from>
        <xdr:to>
          <xdr:col>3</xdr:col>
          <xdr:colOff>31750</xdr:colOff>
          <xdr:row>34</xdr:row>
          <xdr:rowOff>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34</xdr:row>
          <xdr:rowOff>50800</xdr:rowOff>
        </xdr:from>
        <xdr:to>
          <xdr:col>3</xdr:col>
          <xdr:colOff>31750</xdr:colOff>
          <xdr:row>35</xdr:row>
          <xdr:rowOff>12700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114300</xdr:rowOff>
        </xdr:from>
        <xdr:to>
          <xdr:col>2</xdr:col>
          <xdr:colOff>431800</xdr:colOff>
          <xdr:row>38</xdr:row>
          <xdr:rowOff>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31</xdr:row>
          <xdr:rowOff>95250</xdr:rowOff>
        </xdr:from>
        <xdr:to>
          <xdr:col>0</xdr:col>
          <xdr:colOff>685800</xdr:colOff>
          <xdr:row>31</xdr:row>
          <xdr:rowOff>438150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38</xdr:row>
          <xdr:rowOff>69850</xdr:rowOff>
        </xdr:from>
        <xdr:to>
          <xdr:col>2</xdr:col>
          <xdr:colOff>565150</xdr:colOff>
          <xdr:row>38</xdr:row>
          <xdr:rowOff>361950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438150</xdr:colOff>
      <xdr:row>41</xdr:row>
      <xdr:rowOff>165100</xdr:rowOff>
    </xdr:from>
    <xdr:to>
      <xdr:col>7</xdr:col>
      <xdr:colOff>177800</xdr:colOff>
      <xdr:row>41</xdr:row>
      <xdr:rowOff>577850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13354050"/>
          <a:ext cx="9334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17</xdr:row>
      <xdr:rowOff>19050</xdr:rowOff>
    </xdr:from>
    <xdr:to>
      <xdr:col>11</xdr:col>
      <xdr:colOff>390525</xdr:colOff>
      <xdr:row>29</xdr:row>
      <xdr:rowOff>95250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657225</xdr:colOff>
      <xdr:row>19</xdr:row>
      <xdr:rowOff>95250</xdr:rowOff>
    </xdr:from>
    <xdr:to>
      <xdr:col>12</xdr:col>
      <xdr:colOff>38100</xdr:colOff>
      <xdr:row>19</xdr:row>
      <xdr:rowOff>95250</xdr:rowOff>
    </xdr:to>
    <xdr:sp macro="" textlink="">
      <xdr:nvSpPr>
        <xdr:cNvPr id="9" name="Line 1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657225" y="4399139"/>
          <a:ext cx="7388931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542925</xdr:colOff>
      <xdr:row>24</xdr:row>
      <xdr:rowOff>76200</xdr:rowOff>
    </xdr:from>
    <xdr:to>
      <xdr:col>11</xdr:col>
      <xdr:colOff>428625</xdr:colOff>
      <xdr:row>24</xdr:row>
      <xdr:rowOff>76200</xdr:rowOff>
    </xdr:to>
    <xdr:sp macro="" textlink="">
      <xdr:nvSpPr>
        <xdr:cNvPr id="10" name="Line 1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542925" y="515302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633237</xdr:colOff>
      <xdr:row>27</xdr:row>
      <xdr:rowOff>156634</xdr:rowOff>
    </xdr:from>
    <xdr:to>
      <xdr:col>12</xdr:col>
      <xdr:colOff>14112</xdr:colOff>
      <xdr:row>27</xdr:row>
      <xdr:rowOff>156634</xdr:rowOff>
    </xdr:to>
    <xdr:sp macro="" textlink="">
      <xdr:nvSpPr>
        <xdr:cNvPr id="11" name="Line 13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633237" y="5984523"/>
          <a:ext cx="7388931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643890</xdr:colOff>
      <xdr:row>3</xdr:row>
      <xdr:rowOff>158115</xdr:rowOff>
    </xdr:from>
    <xdr:to>
      <xdr:col>11</xdr:col>
      <xdr:colOff>310515</xdr:colOff>
      <xdr:row>16</xdr:row>
      <xdr:rowOff>100965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359832</xdr:colOff>
      <xdr:row>10</xdr:row>
      <xdr:rowOff>148167</xdr:rowOff>
    </xdr:from>
    <xdr:to>
      <xdr:col>11</xdr:col>
      <xdr:colOff>282222</xdr:colOff>
      <xdr:row>10</xdr:row>
      <xdr:rowOff>162278</xdr:rowOff>
    </xdr:to>
    <xdr:sp macro="" textlink="">
      <xdr:nvSpPr>
        <xdr:cNvPr id="4" name="Line 1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>
        <a:xfrm flipV="1">
          <a:off x="1044221" y="2525889"/>
          <a:ext cx="6766279" cy="14111"/>
        </a:xfrm>
        <a:prstGeom prst="line">
          <a:avLst/>
        </a:prstGeom>
        <a:noFill/>
        <a:ln w="9525">
          <a:solidFill>
            <a:srgbClr val="92D050"/>
          </a:solidFill>
          <a:round/>
        </a:ln>
      </xdr:spPr>
    </xdr:sp>
    <xdr:clientData/>
  </xdr:twoCellAnchor>
  <xdr:twoCellAnchor>
    <xdr:from>
      <xdr:col>1</xdr:col>
      <xdr:colOff>388055</xdr:colOff>
      <xdr:row>14</xdr:row>
      <xdr:rowOff>98778</xdr:rowOff>
    </xdr:from>
    <xdr:to>
      <xdr:col>11</xdr:col>
      <xdr:colOff>310445</xdr:colOff>
      <xdr:row>14</xdr:row>
      <xdr:rowOff>112889</xdr:rowOff>
    </xdr:to>
    <xdr:sp macro="" textlink="">
      <xdr:nvSpPr>
        <xdr:cNvPr id="6" name="Line 1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 flipV="1">
          <a:off x="1072444" y="3238500"/>
          <a:ext cx="6766279" cy="14111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402167</xdr:colOff>
      <xdr:row>6</xdr:row>
      <xdr:rowOff>91722</xdr:rowOff>
    </xdr:from>
    <xdr:to>
      <xdr:col>11</xdr:col>
      <xdr:colOff>324557</xdr:colOff>
      <xdr:row>6</xdr:row>
      <xdr:rowOff>105833</xdr:rowOff>
    </xdr:to>
    <xdr:sp macro="" textlink="">
      <xdr:nvSpPr>
        <xdr:cNvPr id="12" name="Line 1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>
        <a:xfrm flipV="1">
          <a:off x="1086556" y="1707444"/>
          <a:ext cx="6766279" cy="14111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image" Target="../media/image5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6.bin"/><Relationship Id="rId17" Type="http://schemas.openxmlformats.org/officeDocument/2006/relationships/image" Target="../media/image7.emf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8.bin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4" Type="http://schemas.openxmlformats.org/officeDocument/2006/relationships/image" Target="../media/image1.emf"/><Relationship Id="rId9" Type="http://schemas.openxmlformats.org/officeDocument/2006/relationships/image" Target="../media/image3.emf"/><Relationship Id="rId14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42"/>
  <sheetViews>
    <sheetView topLeftCell="A37" workbookViewId="0">
      <selection activeCell="K7" sqref="K7"/>
    </sheetView>
  </sheetViews>
  <sheetFormatPr defaultColWidth="9" defaultRowHeight="15" x14ac:dyDescent="0.25"/>
  <cols>
    <col min="1" max="1" width="10" style="1" customWidth="1"/>
    <col min="2" max="2" width="10.25" style="1" customWidth="1"/>
    <col min="3" max="9" width="7.83203125" style="1" customWidth="1"/>
    <col min="10" max="16384" width="9" style="1"/>
  </cols>
  <sheetData>
    <row r="1" spans="1:12" ht="21.7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12" ht="20.25" customHeight="1" x14ac:dyDescent="0.5">
      <c r="A2" s="83" t="s">
        <v>53</v>
      </c>
      <c r="B2" s="59"/>
      <c r="C2" s="59"/>
      <c r="D2" s="59"/>
      <c r="E2" s="59"/>
      <c r="F2" s="59"/>
      <c r="G2" s="59"/>
      <c r="H2" s="59"/>
      <c r="I2" s="59"/>
    </row>
    <row r="3" spans="1:12" ht="14.25" customHeight="1" x14ac:dyDescent="0.5">
      <c r="A3" s="5"/>
      <c r="B3" s="6"/>
      <c r="C3" s="6"/>
      <c r="D3" s="6"/>
      <c r="E3" s="6"/>
      <c r="F3" s="7" t="s">
        <v>1</v>
      </c>
      <c r="G3" s="8" t="s">
        <v>1</v>
      </c>
      <c r="H3" s="9" t="s">
        <v>1</v>
      </c>
      <c r="I3" s="6"/>
    </row>
    <row r="4" spans="1:12" ht="24" customHeight="1" x14ac:dyDescent="0.25">
      <c r="A4" s="60" t="s">
        <v>2</v>
      </c>
      <c r="B4" s="61"/>
      <c r="C4" s="61"/>
      <c r="D4" s="61"/>
      <c r="E4" s="61"/>
      <c r="F4" s="10"/>
      <c r="G4" s="10"/>
      <c r="H4" s="10"/>
      <c r="I4" s="10"/>
    </row>
    <row r="5" spans="1:12" ht="24" customHeight="1" x14ac:dyDescent="0.35">
      <c r="A5" s="61" t="s">
        <v>3</v>
      </c>
      <c r="B5" s="61"/>
      <c r="C5" s="61"/>
      <c r="D5" s="61"/>
      <c r="E5" s="61"/>
      <c r="F5" s="61"/>
      <c r="G5" s="61"/>
      <c r="H5" s="61"/>
      <c r="I5" s="61"/>
    </row>
    <row r="6" spans="1:12" ht="24" customHeight="1" x14ac:dyDescent="0.25">
      <c r="A6" s="60" t="s">
        <v>4</v>
      </c>
      <c r="B6" s="61"/>
      <c r="C6" s="61"/>
      <c r="D6" s="61"/>
      <c r="E6" s="61"/>
      <c r="F6" s="61"/>
      <c r="G6" s="61"/>
      <c r="H6" s="61"/>
      <c r="I6" s="61"/>
    </row>
    <row r="7" spans="1:12" ht="32.25" customHeight="1" x14ac:dyDescent="0.25">
      <c r="A7" s="11" t="s">
        <v>5</v>
      </c>
      <c r="B7" s="12"/>
      <c r="C7" s="12"/>
      <c r="D7" s="57" t="s">
        <v>51</v>
      </c>
      <c r="E7" s="12"/>
      <c r="F7" s="12"/>
      <c r="G7" s="12"/>
      <c r="H7" s="10"/>
      <c r="I7" s="10"/>
    </row>
    <row r="8" spans="1:12" ht="23.25" customHeight="1" x14ac:dyDescent="0.25">
      <c r="A8" s="67" t="s">
        <v>6</v>
      </c>
      <c r="B8" s="13" t="s">
        <v>7</v>
      </c>
      <c r="C8" s="73" t="s">
        <v>8</v>
      </c>
      <c r="D8" s="74"/>
      <c r="E8" s="74"/>
      <c r="F8" s="74"/>
      <c r="G8" s="74"/>
      <c r="H8" s="69"/>
      <c r="I8" s="71" t="s">
        <v>9</v>
      </c>
    </row>
    <row r="9" spans="1:12" ht="22" customHeight="1" x14ac:dyDescent="0.25">
      <c r="A9" s="68"/>
      <c r="B9" s="14" t="s">
        <v>10</v>
      </c>
      <c r="C9" s="15" t="s">
        <v>11</v>
      </c>
      <c r="D9" s="15" t="s">
        <v>12</v>
      </c>
      <c r="E9" s="15" t="s">
        <v>13</v>
      </c>
      <c r="F9" s="15" t="s">
        <v>14</v>
      </c>
      <c r="G9" s="15" t="s">
        <v>15</v>
      </c>
      <c r="H9" s="70"/>
      <c r="I9" s="72"/>
    </row>
    <row r="10" spans="1:12" s="3" customFormat="1" ht="22" customHeight="1" x14ac:dyDescent="0.35">
      <c r="A10" s="16">
        <v>1</v>
      </c>
      <c r="B10" s="17" t="s">
        <v>16</v>
      </c>
      <c r="C10" s="18">
        <v>5.0030000000000001</v>
      </c>
      <c r="D10" s="18">
        <v>5.0039999999999996</v>
      </c>
      <c r="E10" s="18">
        <v>5.0030000000000001</v>
      </c>
      <c r="F10" s="18">
        <v>5.0030000000000001</v>
      </c>
      <c r="G10" s="18">
        <v>5.0039999999999996</v>
      </c>
      <c r="H10" s="19">
        <f>SUM(C10:G10)/5</f>
        <v>5.0033999999999992</v>
      </c>
      <c r="I10" s="18">
        <f>MAX(C10:G10)-MIN(C10:G10)</f>
        <v>9.9999999999944578E-4</v>
      </c>
      <c r="K10" s="49"/>
      <c r="L10" s="50"/>
    </row>
    <row r="11" spans="1:12" s="3" customFormat="1" ht="22" customHeight="1" x14ac:dyDescent="0.35">
      <c r="A11" s="16">
        <v>2</v>
      </c>
      <c r="B11" s="17" t="s">
        <v>17</v>
      </c>
      <c r="C11" s="18">
        <v>5.0019999999999998</v>
      </c>
      <c r="D11" s="18">
        <v>5.0030000000000001</v>
      </c>
      <c r="E11" s="18">
        <v>5.0039999999999996</v>
      </c>
      <c r="F11" s="18">
        <v>5.0019999999999998</v>
      </c>
      <c r="G11" s="18">
        <v>5.0049999999999999</v>
      </c>
      <c r="H11" s="19">
        <f t="shared" ref="H11:H19" si="0">SUM(C11:G11)/5</f>
        <v>5.0031999999999996</v>
      </c>
      <c r="I11" s="18">
        <f t="shared" ref="I11:I19" si="1">MAX(C11:G11)-MIN(C11:G11)</f>
        <v>3.0000000000001137E-3</v>
      </c>
      <c r="K11" s="49"/>
      <c r="L11" s="50"/>
    </row>
    <row r="12" spans="1:12" s="3" customFormat="1" ht="22" customHeight="1" x14ac:dyDescent="0.35">
      <c r="A12" s="16">
        <v>3</v>
      </c>
      <c r="B12" s="17" t="s">
        <v>18</v>
      </c>
      <c r="C12" s="18">
        <v>5.0039999999999996</v>
      </c>
      <c r="D12" s="18">
        <v>5.0030000000000001</v>
      </c>
      <c r="E12" s="18">
        <v>5.0049999999999999</v>
      </c>
      <c r="F12" s="18">
        <v>5.0030000000000001</v>
      </c>
      <c r="G12" s="18">
        <v>5.0019999999999998</v>
      </c>
      <c r="H12" s="19">
        <f t="shared" si="0"/>
        <v>5.0034000000000001</v>
      </c>
      <c r="I12" s="18">
        <f t="shared" si="1"/>
        <v>3.0000000000001137E-3</v>
      </c>
      <c r="K12" s="49"/>
      <c r="L12" s="50"/>
    </row>
    <row r="13" spans="1:12" s="3" customFormat="1" ht="22" customHeight="1" x14ac:dyDescent="0.35">
      <c r="A13" s="16">
        <v>4</v>
      </c>
      <c r="B13" s="17" t="s">
        <v>19</v>
      </c>
      <c r="C13" s="18">
        <v>5.0049999999999999</v>
      </c>
      <c r="D13" s="18">
        <v>5.0019999999999998</v>
      </c>
      <c r="E13" s="18">
        <v>5.0039999999999996</v>
      </c>
      <c r="F13" s="18">
        <v>5.0019999999999998</v>
      </c>
      <c r="G13" s="18">
        <v>5.0039999999999996</v>
      </c>
      <c r="H13" s="19">
        <f t="shared" si="0"/>
        <v>5.0033999999999992</v>
      </c>
      <c r="I13" s="18">
        <f t="shared" si="1"/>
        <v>3.0000000000001137E-3</v>
      </c>
      <c r="K13" s="49" t="s">
        <v>20</v>
      </c>
      <c r="L13" s="50" t="s">
        <v>21</v>
      </c>
    </row>
    <row r="14" spans="1:12" s="3" customFormat="1" ht="22" customHeight="1" x14ac:dyDescent="0.35">
      <c r="A14" s="20">
        <v>5</v>
      </c>
      <c r="B14" s="17" t="s">
        <v>22</v>
      </c>
      <c r="C14" s="18">
        <v>5.0010000000000003</v>
      </c>
      <c r="D14" s="18">
        <v>5.0019999999999998</v>
      </c>
      <c r="E14" s="18">
        <v>5.0049999999999999</v>
      </c>
      <c r="F14" s="18">
        <v>5.0030000000000001</v>
      </c>
      <c r="G14" s="18">
        <v>5.0049999999999999</v>
      </c>
      <c r="H14" s="19">
        <f t="shared" si="0"/>
        <v>5.0031999999999996</v>
      </c>
      <c r="I14" s="18">
        <f t="shared" si="1"/>
        <v>3.9999999999995595E-3</v>
      </c>
      <c r="K14" s="49"/>
      <c r="L14" s="50"/>
    </row>
    <row r="15" spans="1:12" s="3" customFormat="1" ht="22" customHeight="1" x14ac:dyDescent="0.35">
      <c r="A15" s="20">
        <v>6</v>
      </c>
      <c r="B15" s="17" t="s">
        <v>23</v>
      </c>
      <c r="C15" s="18">
        <v>5.0030000000000001</v>
      </c>
      <c r="D15" s="18">
        <v>5.0039999999999996</v>
      </c>
      <c r="E15" s="18">
        <v>5.0030000000000001</v>
      </c>
      <c r="F15" s="18">
        <v>5.0039999999999996</v>
      </c>
      <c r="G15" s="18">
        <v>5.0030000000000001</v>
      </c>
      <c r="H15" s="19">
        <f t="shared" si="0"/>
        <v>5.0034000000000001</v>
      </c>
      <c r="I15" s="18">
        <f t="shared" si="1"/>
        <v>9.9999999999944578E-4</v>
      </c>
      <c r="K15" s="49"/>
      <c r="L15" s="50"/>
    </row>
    <row r="16" spans="1:12" s="3" customFormat="1" ht="22" customHeight="1" x14ac:dyDescent="0.35">
      <c r="A16" s="20">
        <v>7</v>
      </c>
      <c r="B16" s="17" t="s">
        <v>24</v>
      </c>
      <c r="C16" s="18">
        <v>5.0030000000000001</v>
      </c>
      <c r="D16" s="18">
        <v>5.0030000000000001</v>
      </c>
      <c r="E16" s="18">
        <v>5.0039999999999996</v>
      </c>
      <c r="F16" s="18">
        <v>5.0030000000000001</v>
      </c>
      <c r="G16" s="18">
        <v>5.0030000000000001</v>
      </c>
      <c r="H16" s="19">
        <f t="shared" si="0"/>
        <v>5.0031999999999996</v>
      </c>
      <c r="I16" s="18">
        <f t="shared" si="1"/>
        <v>9.9999999999944578E-4</v>
      </c>
      <c r="K16" s="49" t="s">
        <v>25</v>
      </c>
      <c r="L16" s="50"/>
    </row>
    <row r="17" spans="1:12" s="3" customFormat="1" ht="22" customHeight="1" x14ac:dyDescent="0.25">
      <c r="A17" s="20">
        <v>8</v>
      </c>
      <c r="B17" s="17" t="s">
        <v>26</v>
      </c>
      <c r="C17" s="18">
        <v>5.0039999999999996</v>
      </c>
      <c r="D17" s="18">
        <v>5.0030000000000001</v>
      </c>
      <c r="E17" s="18">
        <v>5.0030000000000001</v>
      </c>
      <c r="F17" s="18">
        <v>5.0039999999999996</v>
      </c>
      <c r="G17" s="18">
        <v>5.0019999999999998</v>
      </c>
      <c r="H17" s="19">
        <f t="shared" si="0"/>
        <v>5.0031999999999996</v>
      </c>
      <c r="I17" s="18">
        <f t="shared" si="1"/>
        <v>1.9999999999997797E-3</v>
      </c>
      <c r="K17" s="49"/>
      <c r="L17" s="51"/>
    </row>
    <row r="18" spans="1:12" s="3" customFormat="1" ht="22" customHeight="1" x14ac:dyDescent="0.35">
      <c r="A18" s="20">
        <v>9</v>
      </c>
      <c r="B18" s="17" t="s">
        <v>27</v>
      </c>
      <c r="C18" s="18">
        <v>5.0030000000000001</v>
      </c>
      <c r="D18" s="18">
        <v>5.0039999999999996</v>
      </c>
      <c r="E18" s="18">
        <v>5.0019999999999998</v>
      </c>
      <c r="F18" s="18">
        <v>5.0030000000000001</v>
      </c>
      <c r="G18" s="18">
        <v>5.0049999999999999</v>
      </c>
      <c r="H18" s="19">
        <f t="shared" si="0"/>
        <v>5.0034000000000001</v>
      </c>
      <c r="I18" s="18">
        <f t="shared" si="1"/>
        <v>3.0000000000001137E-3</v>
      </c>
      <c r="K18" s="49"/>
      <c r="L18" s="50"/>
    </row>
    <row r="19" spans="1:12" s="3" customFormat="1" ht="22" customHeight="1" x14ac:dyDescent="0.35">
      <c r="A19" s="20">
        <v>10</v>
      </c>
      <c r="B19" s="17" t="s">
        <v>28</v>
      </c>
      <c r="C19" s="18">
        <v>5.0039999999999996</v>
      </c>
      <c r="D19" s="18">
        <v>5.0030000000000001</v>
      </c>
      <c r="E19" s="18">
        <v>5.0030000000000001</v>
      </c>
      <c r="F19" s="18">
        <v>5.0030000000000001</v>
      </c>
      <c r="G19" s="21">
        <v>5.0039999999999996</v>
      </c>
      <c r="H19" s="19">
        <f t="shared" si="0"/>
        <v>5.0033999999999992</v>
      </c>
      <c r="I19" s="18">
        <f t="shared" si="1"/>
        <v>9.9999999999944578E-4</v>
      </c>
      <c r="K19" s="49"/>
      <c r="L19" s="50"/>
    </row>
    <row r="20" spans="1:12" s="3" customFormat="1" ht="22" customHeight="1" x14ac:dyDescent="0.35">
      <c r="A20" s="20"/>
      <c r="B20" s="22"/>
      <c r="C20" s="23"/>
      <c r="D20" s="23"/>
      <c r="E20" s="23"/>
      <c r="F20" s="23"/>
      <c r="G20" s="23"/>
      <c r="H20" s="24"/>
      <c r="I20" s="52"/>
      <c r="K20" s="49"/>
      <c r="L20" s="50"/>
    </row>
    <row r="21" spans="1:12" s="3" customFormat="1" ht="22" customHeight="1" x14ac:dyDescent="0.35">
      <c r="A21" s="20"/>
      <c r="B21" s="22"/>
      <c r="C21" s="23"/>
      <c r="D21" s="23"/>
      <c r="E21" s="23"/>
      <c r="F21" s="23"/>
      <c r="G21" s="23"/>
      <c r="H21" s="24"/>
      <c r="I21" s="52"/>
      <c r="K21" s="49"/>
      <c r="L21" s="50"/>
    </row>
    <row r="22" spans="1:12" s="3" customFormat="1" ht="22" customHeight="1" x14ac:dyDescent="0.35">
      <c r="A22" s="20"/>
      <c r="B22" s="22"/>
      <c r="C22" s="23"/>
      <c r="D22" s="23"/>
      <c r="E22" s="23"/>
      <c r="F22" s="23"/>
      <c r="G22" s="23"/>
      <c r="H22" s="24"/>
      <c r="I22" s="52"/>
      <c r="K22" s="49"/>
      <c r="L22" s="50"/>
    </row>
    <row r="23" spans="1:12" s="3" customFormat="1" ht="22" customHeight="1" x14ac:dyDescent="0.35">
      <c r="A23" s="20"/>
      <c r="B23" s="22"/>
      <c r="C23" s="23"/>
      <c r="D23" s="23"/>
      <c r="E23" s="23"/>
      <c r="F23" s="23"/>
      <c r="G23" s="23"/>
      <c r="H23" s="24"/>
      <c r="I23" s="52"/>
      <c r="K23" s="49"/>
      <c r="L23" s="50"/>
    </row>
    <row r="24" spans="1:12" s="3" customFormat="1" ht="22" customHeight="1" x14ac:dyDescent="0.35">
      <c r="A24" s="20"/>
      <c r="B24" s="22"/>
      <c r="C24" s="23"/>
      <c r="D24" s="23"/>
      <c r="E24" s="23"/>
      <c r="F24" s="23"/>
      <c r="G24" s="23"/>
      <c r="H24" s="24"/>
      <c r="I24" s="52"/>
      <c r="K24" s="49"/>
      <c r="L24" s="50"/>
    </row>
    <row r="25" spans="1:12" s="3" customFormat="1" ht="22" customHeight="1" x14ac:dyDescent="0.35">
      <c r="A25" s="20"/>
      <c r="B25" s="22"/>
      <c r="C25" s="20"/>
      <c r="D25" s="20"/>
      <c r="E25" s="20"/>
      <c r="F25" s="20"/>
      <c r="G25" s="20"/>
      <c r="H25" s="25"/>
      <c r="I25" s="53"/>
      <c r="K25" s="49"/>
      <c r="L25" s="50"/>
    </row>
    <row r="26" spans="1:12" s="3" customFormat="1" ht="22" customHeight="1" x14ac:dyDescent="0.35">
      <c r="A26" s="20"/>
      <c r="B26" s="22"/>
      <c r="C26" s="20"/>
      <c r="D26" s="20"/>
      <c r="E26" s="20"/>
      <c r="F26" s="20"/>
      <c r="G26" s="20"/>
      <c r="H26" s="25"/>
      <c r="I26" s="54"/>
      <c r="K26" s="49"/>
      <c r="L26" s="50"/>
    </row>
    <row r="27" spans="1:12" s="3" customFormat="1" ht="22" customHeight="1" x14ac:dyDescent="0.35">
      <c r="A27" s="20"/>
      <c r="B27" s="22"/>
      <c r="C27" s="20"/>
      <c r="D27" s="20"/>
      <c r="E27" s="20"/>
      <c r="F27" s="20"/>
      <c r="G27" s="20"/>
      <c r="H27" s="25"/>
      <c r="I27" s="53"/>
      <c r="K27" s="49"/>
      <c r="L27" s="50"/>
    </row>
    <row r="28" spans="1:12" s="3" customFormat="1" ht="22" customHeight="1" x14ac:dyDescent="0.35">
      <c r="A28" s="20"/>
      <c r="B28" s="22"/>
      <c r="C28" s="20"/>
      <c r="D28" s="20"/>
      <c r="E28" s="20"/>
      <c r="F28" s="20"/>
      <c r="G28" s="20"/>
      <c r="H28" s="25"/>
      <c r="I28" s="53"/>
      <c r="K28" s="49"/>
      <c r="L28" s="50"/>
    </row>
    <row r="29" spans="1:12" s="3" customFormat="1" ht="22" customHeight="1" x14ac:dyDescent="0.35">
      <c r="A29" s="20"/>
      <c r="B29" s="22"/>
      <c r="C29" s="20"/>
      <c r="D29" s="20"/>
      <c r="E29" s="20"/>
      <c r="F29" s="20"/>
      <c r="G29" s="20"/>
      <c r="H29" s="25"/>
      <c r="I29" s="54"/>
      <c r="K29" s="49"/>
      <c r="L29" s="50"/>
    </row>
    <row r="30" spans="1:12" s="3" customFormat="1" ht="22" customHeight="1" x14ac:dyDescent="0.25">
      <c r="A30" s="26"/>
      <c r="B30" s="27">
        <f>AVERAGE(H10:H24)</f>
        <v>5.0033199999999995</v>
      </c>
      <c r="C30" s="28"/>
      <c r="D30" s="28"/>
      <c r="E30" s="28"/>
      <c r="F30" s="29"/>
      <c r="G30" s="30">
        <f>AVERAGE(I10:I24)</f>
        <v>2.1999999999997577E-3</v>
      </c>
      <c r="H30" s="31"/>
      <c r="I30" s="55"/>
    </row>
    <row r="31" spans="1:12" s="3" customFormat="1" ht="29.25" customHeight="1" x14ac:dyDescent="0.25">
      <c r="A31" s="75" t="s">
        <v>29</v>
      </c>
      <c r="B31" s="76"/>
      <c r="C31" s="32" t="s">
        <v>30</v>
      </c>
      <c r="D31" s="33">
        <v>0.57699999999999996</v>
      </c>
      <c r="E31" s="32" t="s">
        <v>31</v>
      </c>
      <c r="F31" s="33">
        <v>2.1150000000000002</v>
      </c>
      <c r="G31" s="32" t="s">
        <v>32</v>
      </c>
      <c r="H31" s="33">
        <v>0</v>
      </c>
      <c r="I31" s="56"/>
    </row>
    <row r="32" spans="1:12" ht="37.5" customHeight="1" x14ac:dyDescent="0.4">
      <c r="A32" s="34"/>
      <c r="B32" s="77" t="s">
        <v>33</v>
      </c>
      <c r="C32" s="78"/>
      <c r="D32" s="3"/>
      <c r="E32" s="3"/>
      <c r="F32" s="3"/>
      <c r="G32" s="3"/>
      <c r="H32" s="3"/>
      <c r="I32" s="3"/>
    </row>
    <row r="33" spans="1:9" ht="23.25" customHeight="1" x14ac:dyDescent="0.3">
      <c r="A33" s="35" t="s">
        <v>34</v>
      </c>
      <c r="B33" s="36" t="s">
        <v>35</v>
      </c>
      <c r="C33" s="37"/>
      <c r="D33" s="38">
        <f>SUM(B30)</f>
        <v>5.0033199999999995</v>
      </c>
      <c r="E33" s="39"/>
      <c r="F33" s="3"/>
      <c r="G33" s="3"/>
      <c r="H33" s="3"/>
      <c r="I33" s="3"/>
    </row>
    <row r="34" spans="1:9" ht="36.75" customHeight="1" x14ac:dyDescent="0.3">
      <c r="A34" s="35" t="s">
        <v>36</v>
      </c>
      <c r="B34" s="36" t="s">
        <v>37</v>
      </c>
      <c r="C34" s="37"/>
      <c r="D34" s="40">
        <f>SUM(D33+D31*G30)</f>
        <v>5.0045893999999995</v>
      </c>
      <c r="E34" s="39"/>
      <c r="F34" s="41"/>
      <c r="G34" s="41"/>
      <c r="H34" s="62"/>
      <c r="I34" s="62"/>
    </row>
    <row r="35" spans="1:9" ht="27" customHeight="1" x14ac:dyDescent="0.3">
      <c r="A35" s="35" t="s">
        <v>38</v>
      </c>
      <c r="B35" s="36" t="s">
        <v>39</v>
      </c>
      <c r="D35" s="40">
        <f>SUM(B30-D31*G30)</f>
        <v>5.0020505999999996</v>
      </c>
      <c r="E35" s="39"/>
      <c r="F35" s="42"/>
      <c r="G35" s="42"/>
      <c r="H35" s="42"/>
      <c r="I35" s="3"/>
    </row>
    <row r="36" spans="1:9" ht="39.75" customHeight="1" x14ac:dyDescent="0.4">
      <c r="A36" s="43" t="s">
        <v>9</v>
      </c>
      <c r="B36" s="44" t="s">
        <v>33</v>
      </c>
      <c r="D36" s="45"/>
      <c r="E36" s="3"/>
      <c r="F36" s="3"/>
      <c r="G36" s="3"/>
      <c r="H36" s="3"/>
      <c r="I36" s="3"/>
    </row>
    <row r="37" spans="1:9" ht="25.5" customHeight="1" x14ac:dyDescent="0.3">
      <c r="A37" s="46" t="s">
        <v>40</v>
      </c>
      <c r="B37" s="47" t="s">
        <v>41</v>
      </c>
      <c r="D37" s="48">
        <f>SUM(G30)</f>
        <v>2.1999999999997577E-3</v>
      </c>
      <c r="E37" s="39"/>
      <c r="F37" s="3"/>
      <c r="G37" s="3"/>
      <c r="H37" s="3"/>
      <c r="I37" s="3"/>
    </row>
    <row r="38" spans="1:9" ht="30.75" customHeight="1" x14ac:dyDescent="0.3">
      <c r="A38" s="35" t="s">
        <v>36</v>
      </c>
      <c r="B38" s="36" t="s">
        <v>37</v>
      </c>
      <c r="D38" s="48">
        <f>SUM(F31*G30)</f>
        <v>4.6529999999994883E-3</v>
      </c>
      <c r="E38" s="39"/>
      <c r="F38" s="38"/>
      <c r="G38" s="3"/>
      <c r="H38" s="62"/>
      <c r="I38" s="62"/>
    </row>
    <row r="39" spans="1:9" ht="29.25" customHeight="1" x14ac:dyDescent="0.3">
      <c r="A39" s="35" t="s">
        <v>38</v>
      </c>
      <c r="B39" s="36" t="s">
        <v>39</v>
      </c>
      <c r="D39" s="4">
        <f>SUM(H31*G30)</f>
        <v>0</v>
      </c>
      <c r="E39" s="39"/>
      <c r="F39" s="3"/>
      <c r="G39" s="3"/>
      <c r="H39" s="62"/>
      <c r="I39" s="62"/>
    </row>
    <row r="40" spans="1:9" ht="48" customHeight="1" x14ac:dyDescent="0.25">
      <c r="A40" s="63" t="s">
        <v>42</v>
      </c>
      <c r="B40" s="64"/>
      <c r="C40" s="64"/>
      <c r="D40" s="64"/>
      <c r="E40" s="64"/>
      <c r="F40" s="64"/>
      <c r="G40" s="64"/>
      <c r="H40" s="64"/>
      <c r="I40" s="64"/>
    </row>
    <row r="41" spans="1:9" ht="46.5" customHeight="1" x14ac:dyDescent="0.25">
      <c r="A41" s="65" t="s">
        <v>43</v>
      </c>
      <c r="B41" s="65"/>
      <c r="C41" s="65"/>
      <c r="D41" s="65"/>
      <c r="E41" s="65"/>
      <c r="F41" s="65"/>
      <c r="G41" s="65"/>
      <c r="H41" s="65"/>
      <c r="I41" s="65"/>
    </row>
    <row r="42" spans="1:9" ht="49.5" customHeight="1" x14ac:dyDescent="0.35">
      <c r="B42" s="66" t="s">
        <v>52</v>
      </c>
      <c r="C42" s="66"/>
      <c r="D42" s="66"/>
      <c r="E42" s="66"/>
      <c r="F42" s="66"/>
      <c r="G42" s="66"/>
      <c r="H42" s="66"/>
      <c r="I42" s="66"/>
    </row>
  </sheetData>
  <mergeCells count="17">
    <mergeCell ref="H39:I39"/>
    <mergeCell ref="A40:I40"/>
    <mergeCell ref="A41:I41"/>
    <mergeCell ref="B42:I42"/>
    <mergeCell ref="A8:A9"/>
    <mergeCell ref="H8:H9"/>
    <mergeCell ref="I8:I9"/>
    <mergeCell ref="C8:G8"/>
    <mergeCell ref="A31:B31"/>
    <mergeCell ref="B32:C32"/>
    <mergeCell ref="H34:I34"/>
    <mergeCell ref="H38:I38"/>
    <mergeCell ref="A1:I1"/>
    <mergeCell ref="A2:I2"/>
    <mergeCell ref="A4:E4"/>
    <mergeCell ref="A5:I5"/>
    <mergeCell ref="A6:I6"/>
  </mergeCells>
  <phoneticPr fontId="16" type="noConversion"/>
  <pageMargins left="0.90416666666666701" right="0.74791666666666701" top="0.98402777777777795" bottom="0.70763888888888904" header="0.51180555555555596" footer="0.5118055555555559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9457" r:id="rId3">
          <objectPr defaultSize="0" altText="" r:id="rId4">
            <anchor moveWithCells="1" sizeWithCells="1">
              <from>
                <xdr:col>7</xdr:col>
                <xdr:colOff>209550</xdr:colOff>
                <xdr:row>7</xdr:row>
                <xdr:rowOff>88900</xdr:rowOff>
              </from>
              <to>
                <xdr:col>7</xdr:col>
                <xdr:colOff>450850</xdr:colOff>
                <xdr:row>8</xdr:row>
                <xdr:rowOff>107950</xdr:rowOff>
              </to>
            </anchor>
          </objectPr>
        </oleObject>
      </mc:Choice>
      <mc:Fallback>
        <oleObject progId="Equation.3" shapeId="19457" r:id="rId3"/>
      </mc:Fallback>
    </mc:AlternateContent>
    <mc:AlternateContent xmlns:mc="http://schemas.openxmlformats.org/markup-compatibility/2006">
      <mc:Choice Requires="x14">
        <oleObject progId="Equation.3" shapeId="19458" r:id="rId5">
          <objectPr defaultSize="0" altText="" r:id="rId6">
            <anchor moveWithCells="1">
              <from>
                <xdr:col>0</xdr:col>
                <xdr:colOff>457200</xdr:colOff>
                <xdr:row>29</xdr:row>
                <xdr:rowOff>0</xdr:rowOff>
              </from>
              <to>
                <xdr:col>0</xdr:col>
                <xdr:colOff>736600</xdr:colOff>
                <xdr:row>30</xdr:row>
                <xdr:rowOff>19050</xdr:rowOff>
              </to>
            </anchor>
          </objectPr>
        </oleObject>
      </mc:Choice>
      <mc:Fallback>
        <oleObject progId="Equation.3" shapeId="19458" r:id="rId5"/>
      </mc:Fallback>
    </mc:AlternateContent>
    <mc:AlternateContent xmlns:mc="http://schemas.openxmlformats.org/markup-compatibility/2006">
      <mc:Choice Requires="x14">
        <oleObject progId="Equation.3" shapeId="19460" r:id="rId7">
          <objectPr defaultSize="0" altText="" r:id="rId6">
            <anchor moveWithCells="1">
              <from>
                <xdr:col>2</xdr:col>
                <xdr:colOff>127000</xdr:colOff>
                <xdr:row>32</xdr:row>
                <xdr:rowOff>31750</xdr:rowOff>
              </from>
              <to>
                <xdr:col>2</xdr:col>
                <xdr:colOff>393700</xdr:colOff>
                <xdr:row>33</xdr:row>
                <xdr:rowOff>38100</xdr:rowOff>
              </to>
            </anchor>
          </objectPr>
        </oleObject>
      </mc:Choice>
      <mc:Fallback>
        <oleObject progId="Equation.3" shapeId="19460" r:id="rId7"/>
      </mc:Fallback>
    </mc:AlternateContent>
    <mc:AlternateContent xmlns:mc="http://schemas.openxmlformats.org/markup-compatibility/2006">
      <mc:Choice Requires="x14">
        <oleObject progId="Equation.3" shapeId="19461" r:id="rId8">
          <objectPr defaultSize="0" altText="" r:id="rId9">
            <anchor moveWithCells="1">
              <from>
                <xdr:col>2</xdr:col>
                <xdr:colOff>69850</xdr:colOff>
                <xdr:row>33</xdr:row>
                <xdr:rowOff>107950</xdr:rowOff>
              </from>
              <to>
                <xdr:col>3</xdr:col>
                <xdr:colOff>31750</xdr:colOff>
                <xdr:row>34</xdr:row>
                <xdr:rowOff>0</xdr:rowOff>
              </to>
            </anchor>
          </objectPr>
        </oleObject>
      </mc:Choice>
      <mc:Fallback>
        <oleObject progId="Equation.3" shapeId="19461" r:id="rId8"/>
      </mc:Fallback>
    </mc:AlternateContent>
    <mc:AlternateContent xmlns:mc="http://schemas.openxmlformats.org/markup-compatibility/2006">
      <mc:Choice Requires="x14">
        <oleObject progId="Equation.3" shapeId="19462" r:id="rId10">
          <objectPr defaultSize="0" altText="" r:id="rId11">
            <anchor moveWithCells="1">
              <from>
                <xdr:col>2</xdr:col>
                <xdr:colOff>69850</xdr:colOff>
                <xdr:row>34</xdr:row>
                <xdr:rowOff>50800</xdr:rowOff>
              </from>
              <to>
                <xdr:col>3</xdr:col>
                <xdr:colOff>31750</xdr:colOff>
                <xdr:row>35</xdr:row>
                <xdr:rowOff>12700</xdr:rowOff>
              </to>
            </anchor>
          </objectPr>
        </oleObject>
      </mc:Choice>
      <mc:Fallback>
        <oleObject progId="Equation.3" shapeId="19462" r:id="rId10"/>
      </mc:Fallback>
    </mc:AlternateContent>
    <mc:AlternateContent xmlns:mc="http://schemas.openxmlformats.org/markup-compatibility/2006">
      <mc:Choice Requires="x14">
        <oleObject progId="Equation.3" shapeId="19464" r:id="rId12">
          <objectPr defaultSize="0" altText="" r:id="rId13">
            <anchor moveWithCells="1">
              <from>
                <xdr:col>2</xdr:col>
                <xdr:colOff>38100</xdr:colOff>
                <xdr:row>37</xdr:row>
                <xdr:rowOff>114300</xdr:rowOff>
              </from>
              <to>
                <xdr:col>2</xdr:col>
                <xdr:colOff>431800</xdr:colOff>
                <xdr:row>38</xdr:row>
                <xdr:rowOff>0</xdr:rowOff>
              </to>
            </anchor>
          </objectPr>
        </oleObject>
      </mc:Choice>
      <mc:Fallback>
        <oleObject progId="Equation.3" shapeId="19464" r:id="rId12"/>
      </mc:Fallback>
    </mc:AlternateContent>
    <mc:AlternateContent xmlns:mc="http://schemas.openxmlformats.org/markup-compatibility/2006">
      <mc:Choice Requires="x14">
        <oleObject progId="Equation.3" shapeId="19465" r:id="rId14">
          <objectPr defaultSize="0" altText="" r:id="rId15">
            <anchor moveWithCells="1" sizeWithCells="1">
              <from>
                <xdr:col>0</xdr:col>
                <xdr:colOff>533400</xdr:colOff>
                <xdr:row>31</xdr:row>
                <xdr:rowOff>95250</xdr:rowOff>
              </from>
              <to>
                <xdr:col>0</xdr:col>
                <xdr:colOff>685800</xdr:colOff>
                <xdr:row>31</xdr:row>
                <xdr:rowOff>438150</xdr:rowOff>
              </to>
            </anchor>
          </objectPr>
        </oleObject>
      </mc:Choice>
      <mc:Fallback>
        <oleObject progId="Equation.3" shapeId="19465" r:id="rId14"/>
      </mc:Fallback>
    </mc:AlternateContent>
    <mc:AlternateContent xmlns:mc="http://schemas.openxmlformats.org/markup-compatibility/2006">
      <mc:Choice Requires="x14">
        <oleObject progId="Equation.3" shapeId="19466" r:id="rId16">
          <objectPr defaultSize="0" altText="" r:id="rId17">
            <anchor moveWithCells="1">
              <from>
                <xdr:col>2</xdr:col>
                <xdr:colOff>50800</xdr:colOff>
                <xdr:row>38</xdr:row>
                <xdr:rowOff>69850</xdr:rowOff>
              </from>
              <to>
                <xdr:col>2</xdr:col>
                <xdr:colOff>565150</xdr:colOff>
                <xdr:row>38</xdr:row>
                <xdr:rowOff>361950</xdr:rowOff>
              </to>
            </anchor>
          </objectPr>
        </oleObject>
      </mc:Choice>
      <mc:Fallback>
        <oleObject progId="Equation.3" shapeId="19466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8"/>
  <sheetViews>
    <sheetView tabSelected="1" topLeftCell="A7" zoomScale="90" zoomScaleNormal="90" workbookViewId="0">
      <selection activeCell="N11" sqref="N11"/>
    </sheetView>
  </sheetViews>
  <sheetFormatPr defaultColWidth="9" defaultRowHeight="15" x14ac:dyDescent="0.25"/>
  <cols>
    <col min="12" max="12" width="6.25" customWidth="1"/>
    <col min="13" max="13" width="11.08203125" customWidth="1"/>
  </cols>
  <sheetData>
    <row r="1" spans="1:13" ht="27.75" customHeight="1" x14ac:dyDescent="0.4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s="1" customFormat="1" ht="33" customHeight="1" x14ac:dyDescent="0.55000000000000004">
      <c r="A2" s="80" t="s">
        <v>44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s="1" customFormat="1" ht="21.75" customHeight="1" x14ac:dyDescent="0.55000000000000004">
      <c r="A3" s="2"/>
      <c r="B3" s="2"/>
      <c r="C3" s="2"/>
      <c r="D3" s="2"/>
      <c r="E3" s="81"/>
      <c r="F3" s="81"/>
      <c r="G3" s="81"/>
      <c r="H3" s="81"/>
      <c r="I3" s="2"/>
      <c r="J3" s="2"/>
      <c r="K3" s="2"/>
      <c r="L3" s="2"/>
      <c r="M3" s="2"/>
    </row>
    <row r="7" spans="1:13" x14ac:dyDescent="0.25">
      <c r="M7" s="3" t="s">
        <v>45</v>
      </c>
    </row>
    <row r="8" spans="1:13" x14ac:dyDescent="0.25">
      <c r="M8" s="3"/>
    </row>
    <row r="11" spans="1:13" x14ac:dyDescent="0.25">
      <c r="M11" t="s">
        <v>46</v>
      </c>
    </row>
    <row r="13" spans="1:13" x14ac:dyDescent="0.25">
      <c r="M13" s="3"/>
    </row>
    <row r="14" spans="1:13" x14ac:dyDescent="0.25">
      <c r="M14" s="3"/>
    </row>
    <row r="15" spans="1:13" x14ac:dyDescent="0.25">
      <c r="M15" s="1" t="s">
        <v>47</v>
      </c>
    </row>
    <row r="17" spans="5:13" ht="24" customHeight="1" x14ac:dyDescent="0.25">
      <c r="E17" s="81"/>
      <c r="F17" s="82"/>
      <c r="G17" s="82"/>
      <c r="H17" s="82"/>
      <c r="I17" s="82"/>
      <c r="M17" s="1"/>
    </row>
    <row r="18" spans="5:13" ht="22.5" customHeight="1" x14ac:dyDescent="0.25">
      <c r="M18" s="1"/>
    </row>
    <row r="20" spans="5:13" x14ac:dyDescent="0.25">
      <c r="M20" s="3" t="s">
        <v>48</v>
      </c>
    </row>
    <row r="24" spans="5:13" x14ac:dyDescent="0.25">
      <c r="M24" s="4"/>
    </row>
    <row r="25" spans="5:13" x14ac:dyDescent="0.25">
      <c r="M25" t="s">
        <v>49</v>
      </c>
    </row>
    <row r="26" spans="5:13" x14ac:dyDescent="0.25">
      <c r="M26" s="1"/>
    </row>
    <row r="28" spans="5:13" x14ac:dyDescent="0.25">
      <c r="M28" s="1" t="s">
        <v>50</v>
      </c>
    </row>
  </sheetData>
  <mergeCells count="4">
    <mergeCell ref="A1:M1"/>
    <mergeCell ref="A2:M2"/>
    <mergeCell ref="E3:H3"/>
    <mergeCell ref="E17:I17"/>
  </mergeCells>
  <phoneticPr fontId="16" type="noConversion"/>
  <pageMargins left="0.98402777777777795" right="0.47152777777777799" top="0.59027777777777801" bottom="0.43263888888888902" header="0.51180555555555596" footer="0.5118055555555559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</dc:creator>
  <cp:lastModifiedBy>yuh</cp:lastModifiedBy>
  <cp:lastPrinted>2016-03-21T07:32:00Z</cp:lastPrinted>
  <dcterms:created xsi:type="dcterms:W3CDTF">1996-12-17T01:32:00Z</dcterms:created>
  <dcterms:modified xsi:type="dcterms:W3CDTF">2022-08-20T05:31:49Z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D9E045982BF34E58BC259591FCAA547B</vt:lpwstr>
  </property>
</Properties>
</file>