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<sst xmlns="http://schemas.openxmlformats.org/spreadsheetml/2006/main" count="56" uniqueCount="49">
  <si>
    <t>试剂称重测量过程监视统计记录表</t>
  </si>
  <si>
    <r>
      <rPr>
        <sz val="12"/>
        <rFont val="宋体"/>
        <charset val="134"/>
      </rPr>
      <t>测量过程名称：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试剂称重测量过程</t>
    </r>
  </si>
  <si>
    <r>
      <rPr>
        <sz val="12"/>
        <rFont val="宋体"/>
        <charset val="134"/>
      </rPr>
      <t>被测参数：试样重量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>50g</t>
    </r>
    <r>
      <rPr>
        <sz val="12"/>
        <rFont val="宋体"/>
        <charset val="134"/>
      </rPr>
      <t>±</t>
    </r>
    <r>
      <rPr>
        <sz val="12"/>
        <rFont val="Times New Roman"/>
        <charset val="134"/>
      </rPr>
      <t xml:space="preserve">0.001 g  </t>
    </r>
    <r>
      <rPr>
        <sz val="12"/>
        <rFont val="宋体"/>
        <charset val="134"/>
      </rPr>
      <t>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测量允差：±</t>
    </r>
    <r>
      <rPr>
        <sz val="12"/>
        <rFont val="Times New Roman"/>
        <charset val="134"/>
      </rPr>
      <t>0.001g</t>
    </r>
  </si>
  <si>
    <t xml:space="preserve">测量仪器：电子天平   测量范围0-220g， 最大允许误差是±0.0005g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</si>
  <si>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核查标准：50g标准砝码</t>
    </r>
    <r>
      <rPr>
        <sz val="12"/>
        <rFont val="Times New Roman"/>
        <charset val="134"/>
      </rPr>
      <t xml:space="preserve">        </t>
    </r>
  </si>
  <si>
    <t>序号</t>
  </si>
  <si>
    <t>核查</t>
  </si>
  <si>
    <r>
      <rPr>
        <sz val="12"/>
        <rFont val="宋体"/>
        <charset val="134"/>
      </rPr>
      <t>观察记录（HRC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</si>
  <si>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</si>
  <si>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</si>
  <si>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</si>
  <si>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</si>
  <si>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</si>
  <si>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</si>
  <si>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</si>
  <si>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2021.10.26</t>
  </si>
  <si>
    <t>2021.11.25</t>
  </si>
  <si>
    <t>2021.12.24</t>
  </si>
  <si>
    <t>2022.1.28</t>
  </si>
  <si>
    <t>2022.2.30</t>
  </si>
  <si>
    <t>2022.3.29</t>
  </si>
  <si>
    <t>2022.4.28</t>
  </si>
  <si>
    <t>2022.5.27</t>
  </si>
  <si>
    <t>2022.6.29</t>
  </si>
  <si>
    <t>2022.7.29</t>
  </si>
  <si>
    <t>2022.8.25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</si>
  <si>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</si>
  <si>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</si>
  <si>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</si>
  <si>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</si>
  <si>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</si>
  <si>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</si>
  <si>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</si>
  <si>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</si>
  <si>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</si>
  <si>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</si>
  <si>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</si>
  <si>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</si>
  <si>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</si>
  <si>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</si>
  <si>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均值、极差控制图状态正常，试剂称重测量过程中未出现非正常变异，
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</si>
  <si>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</si>
  <si>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控制图</t>
    </r>
  </si>
  <si>
    <t>UCL=50.00032</t>
  </si>
  <si>
    <t>CL=50.00007</t>
  </si>
  <si>
    <t>LCL=49.9998</t>
  </si>
  <si>
    <t>UCL=0.009</t>
  </si>
  <si>
    <t>CL=0.0004</t>
  </si>
  <si>
    <t>LCL=0</t>
  </si>
</sst>
</file>

<file path=xl/styles.xml><?xml version="1.0" encoding="utf-8"?>
<styleSheet xmlns="http://schemas.openxmlformats.org/spreadsheetml/2006/main">
  <numFmts count="11">
    <numFmt numFmtId="176" formatCode="0.00000_ "/>
    <numFmt numFmtId="44" formatCode="_ &quot;￥&quot;* #,##0.00_ ;_ &quot;￥&quot;* \-#,##0.00_ ;_ &quot;￥&quot;* &quot;-&quot;??_ ;_ @_ "/>
    <numFmt numFmtId="177" formatCode="0.0_ "/>
    <numFmt numFmtId="178" formatCode="0.00000_);[Red]\(0.00000\)"/>
    <numFmt numFmtId="179" formatCode="0.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.0000_);[Red]\(0.0000\)"/>
    <numFmt numFmtId="181" formatCode="0.00_);[Red]\(0.00\)"/>
    <numFmt numFmtId="182" formatCode="0.000_ "/>
  </numFmts>
  <fonts count="35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7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77" fontId="7" fillId="0" borderId="4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9" fillId="0" borderId="0" xfId="0" applyFont="1"/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0" fontId="0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81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7" fontId="7" fillId="0" borderId="2" xfId="0" applyNumberFormat="1" applyFont="1" applyBorder="1" applyAlignment="1">
      <alignment horizontal="center" wrapText="1"/>
    </xf>
    <xf numFmtId="177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4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6976"/>
        <c:axId val="50230400"/>
      </c:lineChart>
      <c:catAx>
        <c:axId val="50206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230400"/>
        <c:crosses val="autoZero"/>
        <c:auto val="1"/>
        <c:lblAlgn val="ctr"/>
        <c:lblOffset val="100"/>
        <c:tickLblSkip val="1"/>
        <c:noMultiLvlLbl val="0"/>
      </c:catAx>
      <c:valAx>
        <c:axId val="50230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2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2448"/>
        <c:axId val="76634752"/>
      </c:lineChart>
      <c:catAx>
        <c:axId val="7663244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634752"/>
        <c:crosses val="autoZero"/>
        <c:auto val="1"/>
        <c:lblAlgn val="ctr"/>
        <c:lblOffset val="100"/>
        <c:tickLblSkip val="1"/>
        <c:noMultiLvlLbl val="0"/>
      </c:catAx>
      <c:valAx>
        <c:axId val="76634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632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0.000500000000002387</c:v>
                </c:pt>
                <c:pt idx="1" c:formatCode="0.0000_ ">
                  <c:v>0.000500000000002387</c:v>
                </c:pt>
                <c:pt idx="2" c:formatCode="0.0000_ ">
                  <c:v>0.000399999999999068</c:v>
                </c:pt>
                <c:pt idx="3" c:formatCode="0.0000_ ">
                  <c:v>0.000300000000002854</c:v>
                </c:pt>
                <c:pt idx="4" c:formatCode="0.0000_ ">
                  <c:v>0.000500000000002387</c:v>
                </c:pt>
                <c:pt idx="5" c:formatCode="0.0000_ ">
                  <c:v>0.000500000000002387</c:v>
                </c:pt>
                <c:pt idx="6" c:formatCode="0.0000_ ">
                  <c:v>0.000200000000006639</c:v>
                </c:pt>
                <c:pt idx="7" c:formatCode="0.0000_ ">
                  <c:v>0.000400000000006173</c:v>
                </c:pt>
                <c:pt idx="8" c:formatCode="0.0000_ ">
                  <c:v>0.000500000000002387</c:v>
                </c:pt>
                <c:pt idx="9" c:formatCode="0.0000_ ">
                  <c:v>0.000500000000002387</c:v>
                </c:pt>
                <c:pt idx="10" c:formatCode="0.0000_ ">
                  <c:v>0.000400000000006173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0.000500000000002387</c:v>
                </c:pt>
                <c:pt idx="1" c:formatCode="0.0000_ ">
                  <c:v>0.000500000000002387</c:v>
                </c:pt>
                <c:pt idx="2" c:formatCode="0.0000_ ">
                  <c:v>0.000399999999999068</c:v>
                </c:pt>
                <c:pt idx="3" c:formatCode="0.0000_ ">
                  <c:v>0.000300000000002854</c:v>
                </c:pt>
                <c:pt idx="4" c:formatCode="0.0000_ ">
                  <c:v>0.000500000000002387</c:v>
                </c:pt>
                <c:pt idx="5" c:formatCode="0.0000_ ">
                  <c:v>0.000500000000002387</c:v>
                </c:pt>
                <c:pt idx="6" c:formatCode="0.0000_ ">
                  <c:v>0.000200000000006639</c:v>
                </c:pt>
                <c:pt idx="7" c:formatCode="0.0000_ ">
                  <c:v>0.000400000000006173</c:v>
                </c:pt>
                <c:pt idx="8" c:formatCode="0.0000_ ">
                  <c:v>0.000500000000002387</c:v>
                </c:pt>
                <c:pt idx="9" c:formatCode="0.0000_ ">
                  <c:v>0.000500000000002387</c:v>
                </c:pt>
                <c:pt idx="10" c:formatCode="0.0000_ ">
                  <c:v>0.000400000000006173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87114112"/>
        <c:axId val="87115648"/>
      </c:lineChart>
      <c:catAx>
        <c:axId val="871141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15648"/>
        <c:crosses val="autoZero"/>
        <c:auto val="1"/>
        <c:lblAlgn val="ctr"/>
        <c:lblOffset val="100"/>
        <c:noMultiLvlLbl val="0"/>
      </c:catAx>
      <c:valAx>
        <c:axId val="87115648"/>
        <c:scaling>
          <c:orientation val="minMax"/>
          <c:max val="0.0012"/>
          <c:min val="0"/>
        </c:scaling>
        <c:delete val="0"/>
        <c:axPos val="l"/>
        <c:majorGridlines/>
        <c:numFmt formatCode="#,##0.0000_);[Red]\(#,##0.0000\)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14112"/>
        <c:crosses val="autoZero"/>
        <c:crossBetween val="between"/>
        <c:majorUnit val="0.0002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25601172928393"/>
          <c:y val="0.0804745108817024"/>
          <c:w val="0.884190541939938"/>
          <c:h val="0.760133524082022"/>
        </c:manualLayout>
      </c:layout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val>
            <c:numRef>
              <c:f>'1A'!$H$9:$H$19</c:f>
              <c:numCache>
                <c:formatCode>0.0000_ </c:formatCode>
                <c:ptCount val="11"/>
                <c:pt idx="0">
                  <c:v>50.00006</c:v>
                </c:pt>
                <c:pt idx="1">
                  <c:v>50.00004</c:v>
                </c:pt>
                <c:pt idx="2">
                  <c:v>50.0002</c:v>
                </c:pt>
                <c:pt idx="3">
                  <c:v>50.00006</c:v>
                </c:pt>
                <c:pt idx="4">
                  <c:v>50.00002</c:v>
                </c:pt>
                <c:pt idx="5">
                  <c:v>50.00006</c:v>
                </c:pt>
                <c:pt idx="6">
                  <c:v>50.00002</c:v>
                </c:pt>
                <c:pt idx="7">
                  <c:v>50.00008</c:v>
                </c:pt>
                <c:pt idx="8">
                  <c:v>50.00002</c:v>
                </c:pt>
                <c:pt idx="9">
                  <c:v>50.00006</c:v>
                </c:pt>
                <c:pt idx="10">
                  <c:v>50.00016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7140608"/>
        <c:axId val="87150592"/>
      </c:lineChart>
      <c:catAx>
        <c:axId val="871406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50592"/>
        <c:crosses val="autoZero"/>
        <c:auto val="1"/>
        <c:lblAlgn val="ctr"/>
        <c:lblOffset val="100"/>
        <c:noMultiLvlLbl val="0"/>
      </c:catAx>
      <c:valAx>
        <c:axId val="87150592"/>
        <c:scaling>
          <c:orientation val="minMax"/>
          <c:max val="50.0005"/>
          <c:min val="49.9998"/>
        </c:scaling>
        <c:delete val="0"/>
        <c:axPos val="l"/>
        <c:majorGridlines/>
        <c:numFmt formatCode="0.0000_ 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40608"/>
        <c:crosses val="autoZero"/>
        <c:crossBetween val="between"/>
        <c:majorUnit val="0.0001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4775" y="70345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977074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598805</xdr:colOff>
      <xdr:row>37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2637770"/>
        <a:ext cx="601853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2637770"/>
        <a:ext cx="60102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438150</xdr:colOff>
          <xdr:row>7</xdr:row>
          <xdr:rowOff>95250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029200" y="2038350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98690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19050</xdr:rowOff>
        </xdr:from>
        <xdr:to>
          <xdr:col>2</xdr:col>
          <xdr:colOff>390525</xdr:colOff>
          <xdr:row>28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813244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95250</xdr:rowOff>
        </xdr:from>
        <xdr:to>
          <xdr:col>2</xdr:col>
          <xdr:colOff>619125</xdr:colOff>
          <xdr:row>28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850392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29</xdr:row>
          <xdr:rowOff>47625</xdr:rowOff>
        </xdr:from>
        <xdr:to>
          <xdr:col>2</xdr:col>
          <xdr:colOff>619125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892302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114300</xdr:rowOff>
        </xdr:from>
        <xdr:to>
          <xdr:col>2</xdr:col>
          <xdr:colOff>428625</xdr:colOff>
          <xdr:row>33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1016127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95250</xdr:rowOff>
        </xdr:from>
        <xdr:to>
          <xdr:col>0</xdr:col>
          <xdr:colOff>685800</xdr:colOff>
          <xdr:row>26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73239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57150</xdr:rowOff>
        </xdr:from>
        <xdr:to>
          <xdr:col>2</xdr:col>
          <xdr:colOff>552450</xdr:colOff>
          <xdr:row>33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049464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552450</xdr:colOff>
      <xdr:row>35</xdr:row>
      <xdr:rowOff>523875</xdr:rowOff>
    </xdr:from>
    <xdr:to>
      <xdr:col>7</xdr:col>
      <xdr:colOff>355600</xdr:colOff>
      <xdr:row>37</xdr:row>
      <xdr:rowOff>36195</xdr:rowOff>
    </xdr:to>
    <xdr:pic>
      <xdr:nvPicPr>
        <xdr:cNvPr id="2" name="图片 1" descr="9ec8cf34f192c918db3f0565c43bbb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571875" y="11942445"/>
          <a:ext cx="1603375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500380</xdr:colOff>
      <xdr:row>16</xdr:row>
      <xdr:rowOff>244475</xdr:rowOff>
    </xdr:from>
    <xdr:to>
      <xdr:col>11</xdr:col>
      <xdr:colOff>367030</xdr:colOff>
      <xdr:row>29</xdr:row>
      <xdr:rowOff>63500</xdr:rowOff>
    </xdr:to>
    <xdr:graphicFrame>
      <xdr:nvGraphicFramePr>
        <xdr:cNvPr id="8" name="图表 7"/>
        <xdr:cNvGraphicFramePr/>
      </xdr:nvGraphicFramePr>
      <xdr:xfrm>
        <a:off x="500380" y="3892550"/>
        <a:ext cx="7410450" cy="2562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</xdr:row>
      <xdr:rowOff>222250</xdr:rowOff>
    </xdr:from>
    <xdr:to>
      <xdr:col>11</xdr:col>
      <xdr:colOff>294640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66725" y="993775"/>
        <a:ext cx="7371715" cy="2711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427990</xdr:colOff>
      <xdr:row>6</xdr:row>
      <xdr:rowOff>140970</xdr:rowOff>
    </xdr:from>
    <xdr:to>
      <xdr:col>12</xdr:col>
      <xdr:colOff>494665</xdr:colOff>
      <xdr:row>6</xdr:row>
      <xdr:rowOff>140970</xdr:rowOff>
    </xdr:to>
    <xdr:sp>
      <xdr:nvSpPr>
        <xdr:cNvPr id="20612" name="Line 132"/>
        <xdr:cNvSpPr>
          <a:spLocks noChangeShapeType="1"/>
        </xdr:cNvSpPr>
      </xdr:nvSpPr>
      <xdr:spPr>
        <a:xfrm>
          <a:off x="1113790" y="178879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443865</xdr:colOff>
      <xdr:row>14</xdr:row>
      <xdr:rowOff>27305</xdr:rowOff>
    </xdr:from>
    <xdr:to>
      <xdr:col>12</xdr:col>
      <xdr:colOff>501015</xdr:colOff>
      <xdr:row>14</xdr:row>
      <xdr:rowOff>27305</xdr:rowOff>
    </xdr:to>
    <xdr:sp>
      <xdr:nvSpPr>
        <xdr:cNvPr id="20613" name="Line 133"/>
        <xdr:cNvSpPr>
          <a:spLocks noChangeShapeType="1"/>
        </xdr:cNvSpPr>
      </xdr:nvSpPr>
      <xdr:spPr>
        <a:xfrm>
          <a:off x="1129665" y="3275330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375285</xdr:colOff>
      <xdr:row>10</xdr:row>
      <xdr:rowOff>116840</xdr:rowOff>
    </xdr:from>
    <xdr:to>
      <xdr:col>12</xdr:col>
      <xdr:colOff>470535</xdr:colOff>
      <xdr:row>10</xdr:row>
      <xdr:rowOff>116840</xdr:rowOff>
    </xdr:to>
    <xdr:sp>
      <xdr:nvSpPr>
        <xdr:cNvPr id="20614" name="Line 134"/>
        <xdr:cNvSpPr>
          <a:spLocks noChangeShapeType="1"/>
        </xdr:cNvSpPr>
      </xdr:nvSpPr>
      <xdr:spPr>
        <a:xfrm>
          <a:off x="1061085" y="256476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346075</xdr:colOff>
      <xdr:row>21</xdr:row>
      <xdr:rowOff>73025</xdr:rowOff>
    </xdr:from>
    <xdr:to>
      <xdr:col>12</xdr:col>
      <xdr:colOff>412750</xdr:colOff>
      <xdr:row>21</xdr:row>
      <xdr:rowOff>73025</xdr:rowOff>
    </xdr:to>
    <xdr:sp>
      <xdr:nvSpPr>
        <xdr:cNvPr id="9" name="Line 132"/>
        <xdr:cNvSpPr>
          <a:spLocks noChangeShapeType="1"/>
        </xdr:cNvSpPr>
      </xdr:nvSpPr>
      <xdr:spPr>
        <a:xfrm>
          <a:off x="1031875" y="486410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330835</xdr:colOff>
      <xdr:row>24</xdr:row>
      <xdr:rowOff>177165</xdr:rowOff>
    </xdr:from>
    <xdr:to>
      <xdr:col>12</xdr:col>
      <xdr:colOff>426085</xdr:colOff>
      <xdr:row>24</xdr:row>
      <xdr:rowOff>177165</xdr:rowOff>
    </xdr:to>
    <xdr:sp>
      <xdr:nvSpPr>
        <xdr:cNvPr id="10" name="Line 134"/>
        <xdr:cNvSpPr>
          <a:spLocks noChangeShapeType="1"/>
        </xdr:cNvSpPr>
      </xdr:nvSpPr>
      <xdr:spPr>
        <a:xfrm>
          <a:off x="1016635" y="556831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309245</xdr:colOff>
      <xdr:row>27</xdr:row>
      <xdr:rowOff>138430</xdr:rowOff>
    </xdr:from>
    <xdr:to>
      <xdr:col>12</xdr:col>
      <xdr:colOff>375920</xdr:colOff>
      <xdr:row>27</xdr:row>
      <xdr:rowOff>138430</xdr:rowOff>
    </xdr:to>
    <xdr:sp>
      <xdr:nvSpPr>
        <xdr:cNvPr id="11" name="Line 132"/>
        <xdr:cNvSpPr>
          <a:spLocks noChangeShapeType="1"/>
        </xdr:cNvSpPr>
      </xdr:nvSpPr>
      <xdr:spPr>
        <a:xfrm>
          <a:off x="995045" y="612965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37"/>
  <sheetViews>
    <sheetView tabSelected="1" topLeftCell="A4" workbookViewId="0">
      <selection activeCell="A2" sqref="A2:I2"/>
    </sheetView>
  </sheetViews>
  <sheetFormatPr defaultColWidth="9" defaultRowHeight="15.75"/>
  <cols>
    <col min="1" max="1" width="10" style="1" customWidth="1"/>
    <col min="2" max="2" width="10.25" style="1" customWidth="1"/>
    <col min="3" max="3" width="9.5" style="1" customWidth="1"/>
    <col min="4" max="4" width="9.875" style="1" customWidth="1"/>
    <col min="5" max="9" width="7.875" style="1" customWidth="1"/>
    <col min="10" max="10" width="16.625" style="1" customWidth="1"/>
    <col min="11" max="16384" width="9" style="1"/>
  </cols>
  <sheetData>
    <row r="1" ht="21.75" customHeight="1" spans="1:9">
      <c r="A1" s="9"/>
      <c r="B1" s="9"/>
      <c r="C1" s="9"/>
      <c r="D1" s="9"/>
      <c r="E1" s="9"/>
      <c r="F1" s="9"/>
      <c r="G1" s="9"/>
      <c r="H1" s="9"/>
      <c r="I1" s="9"/>
    </row>
    <row r="2" ht="29.25" customHeight="1" spans="1:9">
      <c r="A2" s="10" t="s">
        <v>0</v>
      </c>
      <c r="B2" s="11"/>
      <c r="C2" s="11"/>
      <c r="D2" s="11"/>
      <c r="E2" s="11"/>
      <c r="F2" s="11"/>
      <c r="G2" s="11"/>
      <c r="H2" s="11"/>
      <c r="I2" s="11"/>
    </row>
    <row r="3" ht="24" customHeight="1" spans="1:9">
      <c r="A3" s="12" t="s">
        <v>1</v>
      </c>
      <c r="B3" s="13"/>
      <c r="C3" s="13"/>
      <c r="D3" s="13"/>
      <c r="E3" s="13"/>
      <c r="F3" s="12"/>
      <c r="G3" s="14"/>
      <c r="H3" s="14"/>
      <c r="I3" s="14"/>
    </row>
    <row r="4" ht="24" customHeight="1" spans="1:9">
      <c r="A4" s="12" t="s">
        <v>2</v>
      </c>
      <c r="B4" s="13"/>
      <c r="C4" s="13"/>
      <c r="D4" s="13"/>
      <c r="E4" s="13"/>
      <c r="F4" s="13"/>
      <c r="G4" s="13"/>
      <c r="H4" s="13"/>
      <c r="I4" s="13"/>
    </row>
    <row r="5" ht="30.75" customHeight="1" spans="1:9">
      <c r="A5" s="15" t="s">
        <v>3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6" t="s">
        <v>4</v>
      </c>
      <c r="B6" s="17"/>
      <c r="C6" s="17"/>
      <c r="D6" s="17"/>
      <c r="E6" s="17"/>
      <c r="F6" s="17"/>
      <c r="G6" s="17"/>
      <c r="H6" s="14"/>
      <c r="I6" s="14"/>
    </row>
    <row r="7" ht="23.25" customHeight="1" spans="1:9">
      <c r="A7" s="18" t="s">
        <v>5</v>
      </c>
      <c r="B7" s="19" t="s">
        <v>6</v>
      </c>
      <c r="C7" s="19" t="s">
        <v>7</v>
      </c>
      <c r="D7" s="19"/>
      <c r="E7" s="19"/>
      <c r="F7" s="19"/>
      <c r="G7" s="19"/>
      <c r="H7" s="20"/>
      <c r="I7" s="65" t="s">
        <v>8</v>
      </c>
    </row>
    <row r="8" ht="21.95" customHeight="1" spans="1:9">
      <c r="A8" s="21"/>
      <c r="B8" s="22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G8" s="23" t="s">
        <v>14</v>
      </c>
      <c r="H8" s="24"/>
      <c r="I8" s="66"/>
    </row>
    <row r="9" s="6" customFormat="1" ht="21.95" customHeight="1" spans="1:11">
      <c r="A9" s="25">
        <v>1</v>
      </c>
      <c r="B9" s="26" t="s">
        <v>15</v>
      </c>
      <c r="C9" s="26">
        <v>50.0001</v>
      </c>
      <c r="D9" s="26">
        <v>50.0002</v>
      </c>
      <c r="E9" s="26">
        <v>50.0003</v>
      </c>
      <c r="F9" s="26">
        <v>49.9999</v>
      </c>
      <c r="G9" s="26">
        <v>49.9998</v>
      </c>
      <c r="H9" s="27">
        <f>SUM(C9:G9)/5</f>
        <v>50.00006</v>
      </c>
      <c r="I9" s="67">
        <f>MAX(C9:G9)-MIN(C9:G9)</f>
        <v>0.000500000000002387</v>
      </c>
      <c r="K9" s="68"/>
    </row>
    <row r="10" s="6" customFormat="1" ht="21.95" customHeight="1" spans="1:11">
      <c r="A10" s="25">
        <v>2</v>
      </c>
      <c r="B10" s="26" t="s">
        <v>16</v>
      </c>
      <c r="C10" s="26">
        <v>50.0001</v>
      </c>
      <c r="D10" s="26">
        <v>49.9999</v>
      </c>
      <c r="E10" s="26">
        <v>49.9998</v>
      </c>
      <c r="F10" s="26">
        <v>50.0001</v>
      </c>
      <c r="G10" s="26">
        <v>50.0003</v>
      </c>
      <c r="H10" s="27">
        <f t="shared" ref="H10:H19" si="0">SUM(C10:G10)/5</f>
        <v>50.00004</v>
      </c>
      <c r="I10" s="26">
        <f t="shared" ref="I10:I19" si="1">MAX(C10:G10)-MIN(C10:G10)</f>
        <v>0.000500000000002387</v>
      </c>
      <c r="K10" s="68"/>
    </row>
    <row r="11" s="6" customFormat="1" ht="21.95" customHeight="1" spans="1:11">
      <c r="A11" s="25">
        <v>3</v>
      </c>
      <c r="B11" s="26" t="s">
        <v>17</v>
      </c>
      <c r="C11" s="26">
        <v>50.0003</v>
      </c>
      <c r="D11" s="26">
        <v>50.0002</v>
      </c>
      <c r="E11" s="26">
        <v>50.0001</v>
      </c>
      <c r="F11" s="26">
        <v>50.0004</v>
      </c>
      <c r="G11" s="26">
        <v>50</v>
      </c>
      <c r="H11" s="27">
        <f t="shared" si="0"/>
        <v>50.0002</v>
      </c>
      <c r="I11" s="26">
        <f t="shared" si="1"/>
        <v>0.000399999999999068</v>
      </c>
      <c r="K11" s="68"/>
    </row>
    <row r="12" s="6" customFormat="1" ht="21.95" customHeight="1" spans="1:11">
      <c r="A12" s="25">
        <v>4</v>
      </c>
      <c r="B12" s="26" t="s">
        <v>18</v>
      </c>
      <c r="C12" s="26">
        <v>50.0001</v>
      </c>
      <c r="D12" s="26">
        <v>49.9999</v>
      </c>
      <c r="E12" s="26">
        <v>50</v>
      </c>
      <c r="F12" s="26">
        <v>50.0002</v>
      </c>
      <c r="G12" s="26">
        <v>50.0001</v>
      </c>
      <c r="H12" s="27">
        <f t="shared" si="0"/>
        <v>50.00006</v>
      </c>
      <c r="I12" s="26">
        <f t="shared" si="1"/>
        <v>0.000300000000002854</v>
      </c>
      <c r="K12" s="68"/>
    </row>
    <row r="13" s="6" customFormat="1" ht="21.95" customHeight="1" spans="1:11">
      <c r="A13" s="25">
        <v>5</v>
      </c>
      <c r="B13" s="26" t="s">
        <v>19</v>
      </c>
      <c r="C13" s="26">
        <v>50.0001</v>
      </c>
      <c r="D13" s="26">
        <v>50</v>
      </c>
      <c r="E13" s="26">
        <v>50.0002</v>
      </c>
      <c r="F13" s="26">
        <v>50.0001</v>
      </c>
      <c r="G13" s="26">
        <v>49.9997</v>
      </c>
      <c r="H13" s="27">
        <f t="shared" si="0"/>
        <v>50.00002</v>
      </c>
      <c r="I13" s="26">
        <f t="shared" si="1"/>
        <v>0.000500000000002387</v>
      </c>
      <c r="K13" s="68"/>
    </row>
    <row r="14" s="6" customFormat="1" ht="21.95" customHeight="1" spans="1:11">
      <c r="A14" s="25">
        <v>6</v>
      </c>
      <c r="B14" s="26" t="s">
        <v>20</v>
      </c>
      <c r="C14" s="26">
        <v>49.9999</v>
      </c>
      <c r="D14" s="26">
        <v>49.9998</v>
      </c>
      <c r="E14" s="26">
        <v>50.0003</v>
      </c>
      <c r="F14" s="26">
        <v>50.0001</v>
      </c>
      <c r="G14" s="26">
        <v>50.0002</v>
      </c>
      <c r="H14" s="27">
        <f t="shared" si="0"/>
        <v>50.00006</v>
      </c>
      <c r="I14" s="26">
        <f t="shared" si="1"/>
        <v>0.000500000000002387</v>
      </c>
      <c r="K14" s="68"/>
    </row>
    <row r="15" s="6" customFormat="1" ht="21.95" customHeight="1" spans="1:11">
      <c r="A15" s="25">
        <v>7</v>
      </c>
      <c r="B15" s="26" t="s">
        <v>21</v>
      </c>
      <c r="C15" s="26">
        <v>50</v>
      </c>
      <c r="D15" s="26">
        <v>50.0001</v>
      </c>
      <c r="E15" s="26">
        <v>50</v>
      </c>
      <c r="F15" s="26">
        <v>50.0001</v>
      </c>
      <c r="G15" s="26">
        <v>49.9999</v>
      </c>
      <c r="H15" s="27">
        <f t="shared" si="0"/>
        <v>50.00002</v>
      </c>
      <c r="I15" s="26">
        <f t="shared" si="1"/>
        <v>0.000200000000006639</v>
      </c>
      <c r="K15" s="68"/>
    </row>
    <row r="16" s="6" customFormat="1" ht="21.95" customHeight="1" spans="1:11">
      <c r="A16" s="25">
        <v>8</v>
      </c>
      <c r="B16" s="26" t="s">
        <v>22</v>
      </c>
      <c r="C16" s="26">
        <v>50.0003</v>
      </c>
      <c r="D16" s="26">
        <v>50.0001</v>
      </c>
      <c r="E16" s="26">
        <v>49.9999</v>
      </c>
      <c r="F16" s="26">
        <v>50.0002</v>
      </c>
      <c r="G16" s="26">
        <v>49.9999</v>
      </c>
      <c r="H16" s="27">
        <f t="shared" si="0"/>
        <v>50.00008</v>
      </c>
      <c r="I16" s="26">
        <f t="shared" si="1"/>
        <v>0.000400000000006173</v>
      </c>
      <c r="K16" s="68"/>
    </row>
    <row r="17" s="6" customFormat="1" ht="21.95" customHeight="1" spans="1:11">
      <c r="A17" s="25">
        <v>9</v>
      </c>
      <c r="B17" s="26" t="s">
        <v>23</v>
      </c>
      <c r="C17" s="26">
        <v>49.9998</v>
      </c>
      <c r="D17" s="26">
        <v>50.0001</v>
      </c>
      <c r="E17" s="26">
        <v>50.0001</v>
      </c>
      <c r="F17" s="26">
        <v>49.9998</v>
      </c>
      <c r="G17" s="26">
        <v>50.0003</v>
      </c>
      <c r="H17" s="27">
        <f t="shared" si="0"/>
        <v>50.00002</v>
      </c>
      <c r="I17" s="26">
        <f t="shared" si="1"/>
        <v>0.000500000000002387</v>
      </c>
      <c r="K17" s="68"/>
    </row>
    <row r="18" s="6" customFormat="1" ht="21.95" customHeight="1" spans="1:11">
      <c r="A18" s="25">
        <v>10</v>
      </c>
      <c r="B18" s="26" t="s">
        <v>24</v>
      </c>
      <c r="C18" s="26">
        <v>50.0004</v>
      </c>
      <c r="D18" s="26">
        <v>49.9999</v>
      </c>
      <c r="E18" s="26">
        <v>50.0001</v>
      </c>
      <c r="F18" s="26">
        <v>49.9999</v>
      </c>
      <c r="G18" s="26">
        <v>50</v>
      </c>
      <c r="H18" s="27">
        <f t="shared" si="0"/>
        <v>50.00006</v>
      </c>
      <c r="I18" s="26">
        <f t="shared" si="1"/>
        <v>0.000500000000002387</v>
      </c>
      <c r="K18" s="68"/>
    </row>
    <row r="19" s="6" customFormat="1" ht="21.95" customHeight="1" spans="1:11">
      <c r="A19" s="25">
        <v>11</v>
      </c>
      <c r="B19" s="26" t="s">
        <v>25</v>
      </c>
      <c r="C19" s="26">
        <v>50.0001</v>
      </c>
      <c r="D19" s="26">
        <v>49.9999</v>
      </c>
      <c r="E19" s="26">
        <v>50.0003</v>
      </c>
      <c r="F19" s="26">
        <v>50.0003</v>
      </c>
      <c r="G19" s="26">
        <v>50.0002</v>
      </c>
      <c r="H19" s="27">
        <f t="shared" si="0"/>
        <v>50.00016</v>
      </c>
      <c r="I19" s="26">
        <f t="shared" si="1"/>
        <v>0.000400000000006173</v>
      </c>
      <c r="K19" s="68"/>
    </row>
    <row r="20" s="6" customFormat="1" ht="21.95" customHeight="1" spans="1:11">
      <c r="A20" s="28"/>
      <c r="B20" s="29"/>
      <c r="C20" s="28"/>
      <c r="D20" s="28"/>
      <c r="E20" s="28"/>
      <c r="F20" s="28"/>
      <c r="G20" s="28"/>
      <c r="H20" s="30"/>
      <c r="I20" s="69"/>
      <c r="K20" s="68"/>
    </row>
    <row r="21" s="6" customFormat="1" ht="21.95" customHeight="1" spans="1:11">
      <c r="A21" s="28"/>
      <c r="B21" s="29"/>
      <c r="C21" s="28"/>
      <c r="D21" s="28"/>
      <c r="E21" s="28"/>
      <c r="F21" s="28"/>
      <c r="G21" s="28"/>
      <c r="H21" s="30"/>
      <c r="I21" s="70"/>
      <c r="K21" s="68"/>
    </row>
    <row r="22" s="6" customFormat="1" ht="21.95" customHeight="1" spans="1:11">
      <c r="A22" s="28"/>
      <c r="B22" s="29"/>
      <c r="C22" s="28"/>
      <c r="D22" s="28"/>
      <c r="E22" s="28"/>
      <c r="F22" s="28"/>
      <c r="G22" s="28"/>
      <c r="H22" s="30"/>
      <c r="I22" s="69"/>
      <c r="K22" s="68"/>
    </row>
    <row r="23" s="6" customFormat="1" ht="21.95" customHeight="1" spans="1:11">
      <c r="A23" s="28"/>
      <c r="B23" s="29"/>
      <c r="C23" s="28"/>
      <c r="D23" s="28"/>
      <c r="E23" s="28"/>
      <c r="F23" s="28"/>
      <c r="G23" s="28"/>
      <c r="H23" s="30"/>
      <c r="I23" s="69"/>
      <c r="K23" s="68"/>
    </row>
    <row r="24" s="6" customFormat="1" ht="21.95" customHeight="1" spans="1:11">
      <c r="A24" s="28"/>
      <c r="B24" s="29"/>
      <c r="C24" s="28"/>
      <c r="D24" s="28"/>
      <c r="E24" s="28"/>
      <c r="F24" s="28"/>
      <c r="G24" s="28"/>
      <c r="H24" s="30"/>
      <c r="I24" s="70"/>
      <c r="K24" s="68"/>
    </row>
    <row r="25" s="6" customFormat="1" ht="21.95" customHeight="1" spans="1:9">
      <c r="A25" s="31"/>
      <c r="B25" s="32">
        <f>AVERAGE(H9:H19)</f>
        <v>50.0000709090909</v>
      </c>
      <c r="C25" s="33"/>
      <c r="D25" s="33"/>
      <c r="E25" s="33"/>
      <c r="F25" s="34"/>
      <c r="G25" s="35">
        <f>AVERAGE(I9:I19)</f>
        <v>0.00042727272727593</v>
      </c>
      <c r="H25" s="36"/>
      <c r="I25" s="71"/>
    </row>
    <row r="26" s="6" customFormat="1" ht="29.25" customHeight="1" spans="1:9">
      <c r="A26" s="37" t="s">
        <v>26</v>
      </c>
      <c r="B26" s="38"/>
      <c r="C26" s="39" t="s">
        <v>27</v>
      </c>
      <c r="D26" s="40">
        <v>0.577</v>
      </c>
      <c r="E26" s="39" t="s">
        <v>28</v>
      </c>
      <c r="F26" s="40">
        <v>2.115</v>
      </c>
      <c r="G26" s="39" t="s">
        <v>29</v>
      </c>
      <c r="H26" s="40">
        <v>0</v>
      </c>
      <c r="I26" s="72"/>
    </row>
    <row r="27" ht="37.5" customHeight="1" spans="1:9">
      <c r="A27" s="41"/>
      <c r="B27" s="42" t="s">
        <v>30</v>
      </c>
      <c r="C27" s="43"/>
      <c r="D27" s="6"/>
      <c r="E27" s="6"/>
      <c r="F27" s="6"/>
      <c r="G27" s="6"/>
      <c r="H27" s="6"/>
      <c r="I27" s="6"/>
    </row>
    <row r="28" ht="23.25" customHeight="1" spans="1:9">
      <c r="A28" s="44" t="s">
        <v>31</v>
      </c>
      <c r="B28" s="45" t="s">
        <v>32</v>
      </c>
      <c r="C28" s="46"/>
      <c r="D28" s="47">
        <f>SUM(B25)</f>
        <v>50.0000709090909</v>
      </c>
      <c r="E28" s="48"/>
      <c r="F28" s="6"/>
      <c r="G28" s="6"/>
      <c r="H28" s="6"/>
      <c r="I28" s="6"/>
    </row>
    <row r="29" ht="36.75" customHeight="1" spans="1:9">
      <c r="A29" s="44" t="s">
        <v>33</v>
      </c>
      <c r="B29" s="45" t="s">
        <v>34</v>
      </c>
      <c r="C29" s="46"/>
      <c r="D29" s="49">
        <f>SUM(D28+D26*G25)</f>
        <v>50.0003174454545</v>
      </c>
      <c r="E29" s="48"/>
      <c r="F29" s="50"/>
      <c r="G29" s="50"/>
      <c r="H29" s="51"/>
      <c r="I29" s="51"/>
    </row>
    <row r="30" ht="27" customHeight="1" spans="1:9">
      <c r="A30" s="44" t="s">
        <v>35</v>
      </c>
      <c r="B30" s="45" t="s">
        <v>36</v>
      </c>
      <c r="D30" s="52">
        <f>SUM(B25-D26*G25)</f>
        <v>49.9998243727273</v>
      </c>
      <c r="E30" s="48"/>
      <c r="F30" s="53"/>
      <c r="G30" s="53"/>
      <c r="H30" s="53"/>
      <c r="I30" s="6"/>
    </row>
    <row r="31" ht="39.75" customHeight="1" spans="1:9">
      <c r="A31" s="54" t="s">
        <v>8</v>
      </c>
      <c r="B31" s="55" t="s">
        <v>30</v>
      </c>
      <c r="D31" s="56"/>
      <c r="E31" s="6"/>
      <c r="F31" s="6"/>
      <c r="G31" s="6"/>
      <c r="H31" s="6"/>
      <c r="I31" s="6"/>
    </row>
    <row r="32" ht="25.5" customHeight="1" spans="1:9">
      <c r="A32" s="57" t="s">
        <v>37</v>
      </c>
      <c r="B32" s="58" t="s">
        <v>38</v>
      </c>
      <c r="D32" s="59">
        <f>SUM(G25)</f>
        <v>0.00042727272727593</v>
      </c>
      <c r="E32" s="48"/>
      <c r="F32" s="6"/>
      <c r="G32" s="6"/>
      <c r="H32" s="6"/>
      <c r="I32" s="6"/>
    </row>
    <row r="33" ht="30.75" customHeight="1" spans="1:9">
      <c r="A33" s="44" t="s">
        <v>33</v>
      </c>
      <c r="B33" s="45" t="s">
        <v>34</v>
      </c>
      <c r="D33" s="59">
        <f>SUM(F26*G25)</f>
        <v>0.000903681818188592</v>
      </c>
      <c r="E33" s="48"/>
      <c r="F33" s="35"/>
      <c r="G33" s="6"/>
      <c r="H33" s="51"/>
      <c r="I33" s="51"/>
    </row>
    <row r="34" ht="29.25" customHeight="1" spans="1:9">
      <c r="A34" s="44" t="s">
        <v>35</v>
      </c>
      <c r="B34" s="45" t="s">
        <v>36</v>
      </c>
      <c r="D34" s="60">
        <f>SUM(H26*G25)</f>
        <v>0</v>
      </c>
      <c r="E34" s="48"/>
      <c r="F34" s="6"/>
      <c r="G34" s="6"/>
      <c r="H34" s="51"/>
      <c r="I34" s="51"/>
    </row>
    <row r="35" ht="48" customHeight="1" spans="1:9">
      <c r="A35" s="61" t="s">
        <v>39</v>
      </c>
      <c r="B35" s="60"/>
      <c r="C35" s="60"/>
      <c r="D35" s="60"/>
      <c r="E35" s="60"/>
      <c r="F35" s="60"/>
      <c r="G35" s="60"/>
      <c r="H35" s="60"/>
      <c r="I35" s="60"/>
    </row>
    <row r="36" ht="46.5" customHeight="1" spans="1:9">
      <c r="A36" s="62" t="s">
        <v>40</v>
      </c>
      <c r="B36" s="63"/>
      <c r="C36" s="63"/>
      <c r="D36" s="63"/>
      <c r="E36" s="63"/>
      <c r="F36" s="63"/>
      <c r="G36" s="63"/>
      <c r="H36" s="63"/>
      <c r="I36" s="63"/>
    </row>
    <row r="37" ht="49.5" customHeight="1" spans="2:10">
      <c r="B37" s="64" t="s">
        <v>41</v>
      </c>
      <c r="C37" s="64"/>
      <c r="D37" s="64"/>
      <c r="E37" s="64"/>
      <c r="F37" s="64"/>
      <c r="G37" s="64"/>
      <c r="H37" s="64"/>
      <c r="I37" s="64"/>
      <c r="J37" s="1" t="s">
        <v>25</v>
      </c>
    </row>
  </sheetData>
  <mergeCells count="17">
    <mergeCell ref="A1:I1"/>
    <mergeCell ref="A2:I2"/>
    <mergeCell ref="A3:F3"/>
    <mergeCell ref="A4:I4"/>
    <mergeCell ref="A5:I5"/>
    <mergeCell ref="C7:G7"/>
    <mergeCell ref="A26:B26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438150</xdr:colOff>
                <xdr:row>7</xdr:row>
                <xdr:rowOff>95250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27</xdr:row>
                <xdr:rowOff>19050</xdr:rowOff>
              </from>
              <to>
                <xdr:col>2</xdr:col>
                <xdr:colOff>390525</xdr:colOff>
                <xdr:row>28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28</xdr:row>
                <xdr:rowOff>95250</xdr:rowOff>
              </from>
              <to>
                <xdr:col>2</xdr:col>
                <xdr:colOff>619125</xdr:colOff>
                <xdr:row>28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29</xdr:row>
                <xdr:rowOff>47625</xdr:rowOff>
              </from>
              <to>
                <xdr:col>2</xdr:col>
                <xdr:colOff>619125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114300</xdr:rowOff>
              </from>
              <to>
                <xdr:col>2</xdr:col>
                <xdr:colOff>428625</xdr:colOff>
                <xdr:row>33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95250</xdr:rowOff>
              </from>
              <to>
                <xdr:col>0</xdr:col>
                <xdr:colOff>685800</xdr:colOff>
                <xdr:row>26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33</xdr:row>
                <xdr:rowOff>57150</xdr:rowOff>
              </from>
              <to>
                <xdr:col>2</xdr:col>
                <xdr:colOff>552450</xdr:colOff>
                <xdr:row>33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zoomScale="81" zoomScaleNormal="81" workbookViewId="0">
      <selection activeCell="M10" sqref="M10"/>
    </sheetView>
  </sheetViews>
  <sheetFormatPr defaultColWidth="9" defaultRowHeight="15.75"/>
  <cols>
    <col min="12" max="12" width="6.25" customWidth="1"/>
    <col min="13" max="13" width="13.0416666666667" customWidth="1"/>
  </cols>
  <sheetData>
    <row r="1" ht="27.7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/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7" spans="13:13">
      <c r="M7" s="1" t="s">
        <v>43</v>
      </c>
    </row>
    <row r="8" spans="13:13">
      <c r="M8" s="1"/>
    </row>
    <row r="9" spans="13:13">
      <c r="M9" s="6"/>
    </row>
    <row r="10" spans="13:13">
      <c r="M10" t="s">
        <v>44</v>
      </c>
    </row>
    <row r="11" spans="13:13">
      <c r="M11" s="7"/>
    </row>
    <row r="14" spans="13:13">
      <c r="M14" s="1" t="s">
        <v>45</v>
      </c>
    </row>
    <row r="15" spans="13:13">
      <c r="M15" s="6"/>
    </row>
    <row r="17" ht="20.25" customHeight="1" spans="5:13">
      <c r="E17" s="4"/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1" t="s">
        <v>46</v>
      </c>
    </row>
    <row r="23" spans="13:13">
      <c r="M23" s="8" t="s">
        <v>47</v>
      </c>
    </row>
    <row r="26" spans="13:13">
      <c r="M26" s="1"/>
    </row>
    <row r="27" spans="13:13">
      <c r="M27" s="1" t="s">
        <v>48</v>
      </c>
    </row>
  </sheetData>
  <mergeCells count="4">
    <mergeCell ref="A1:M1"/>
    <mergeCell ref="A2:M2"/>
    <mergeCell ref="E3:H3"/>
    <mergeCell ref="E17:I17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win8</cp:lastModifiedBy>
  <dcterms:created xsi:type="dcterms:W3CDTF">1996-12-17T01:32:00Z</dcterms:created>
  <cp:lastPrinted>2018-04-29T09:53:00Z</cp:lastPrinted>
  <dcterms:modified xsi:type="dcterms:W3CDTF">2022-09-29T01:23:31Z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3E6A905CCC0B4713B9719B50E7FDAA26</vt:lpwstr>
  </property>
</Properties>
</file>