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h\Desktop\上传\吴江变压器有限公司\吴变D审核资料\"/>
    </mc:Choice>
  </mc:AlternateContent>
  <xr:revisionPtr revIDLastSave="0" documentId="13_ncr:1_{51A80560-C78B-4413-98C2-22060F974DFC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1A" sheetId="16" r:id="rId1"/>
    <sheet name="1B" sheetId="17" r:id="rId2"/>
    <sheet name="Sheet1" sheetId="18" r:id="rId3"/>
  </sheets>
  <definedNames>
    <definedName name="_xlnm.Print_Titles" localSheetId="0">'1A'!$1:$2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6" l="1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G25" i="16" s="1"/>
  <c r="H10" i="16"/>
  <c r="I9" i="16"/>
  <c r="H9" i="16"/>
  <c r="B25" i="16" s="1"/>
  <c r="D34" i="16" l="1"/>
  <c r="D33" i="16"/>
  <c r="D32" i="16"/>
  <c r="D28" i="16"/>
  <c r="D29" i="16" s="1"/>
  <c r="D30" i="16"/>
</calcChain>
</file>

<file path=xl/sharedStrings.xml><?xml version="1.0" encoding="utf-8"?>
<sst xmlns="http://schemas.openxmlformats.org/spreadsheetml/2006/main" count="55" uniqueCount="48">
  <si>
    <t>变压器电压比测量过程监视控制图</t>
  </si>
  <si>
    <r>
      <rPr>
        <sz val="12"/>
        <rFont val="宋体"/>
        <charset val="134"/>
      </rPr>
      <t>测量过程名称：</t>
    </r>
    <r>
      <rPr>
        <sz val="12"/>
        <rFont val="Times New Roman"/>
      </rPr>
      <t xml:space="preserve"> </t>
    </r>
    <r>
      <rPr>
        <sz val="12"/>
        <rFont val="宋体"/>
        <charset val="134"/>
      </rPr>
      <t>变压器电压比测量过程</t>
    </r>
  </si>
  <si>
    <r>
      <t>监视方法：统计技术</t>
    </r>
    <r>
      <rPr>
        <sz val="12"/>
        <rFont val="Times New Roman"/>
      </rPr>
      <t xml:space="preserve">        </t>
    </r>
    <r>
      <rPr>
        <sz val="12"/>
        <rFont val="宋体"/>
        <charset val="134"/>
      </rPr>
      <t>核查标准：标准电压互感器</t>
    </r>
    <r>
      <rPr>
        <sz val="12"/>
        <rFont val="Times New Roman"/>
      </rPr>
      <t xml:space="preserve">      </t>
    </r>
  </si>
  <si>
    <t>序号</t>
  </si>
  <si>
    <t>核查</t>
  </si>
  <si>
    <t>观察记录</t>
  </si>
  <si>
    <t>R</t>
  </si>
  <si>
    <t>日期</t>
  </si>
  <si>
    <r>
      <rPr>
        <sz val="12"/>
        <rFont val="Times New Roman"/>
      </rPr>
      <t>X</t>
    </r>
    <r>
      <rPr>
        <vertAlign val="subscript"/>
        <sz val="12"/>
        <rFont val="Times New Roman"/>
      </rPr>
      <t>1</t>
    </r>
  </si>
  <si>
    <r>
      <rPr>
        <sz val="12"/>
        <rFont val="Times New Roman"/>
      </rPr>
      <t>X</t>
    </r>
    <r>
      <rPr>
        <vertAlign val="subscript"/>
        <sz val="12"/>
        <rFont val="Times New Roman"/>
      </rPr>
      <t>2</t>
    </r>
  </si>
  <si>
    <r>
      <rPr>
        <sz val="12"/>
        <rFont val="Times New Roman"/>
      </rPr>
      <t>X</t>
    </r>
    <r>
      <rPr>
        <vertAlign val="subscript"/>
        <sz val="12"/>
        <rFont val="Times New Roman"/>
      </rPr>
      <t>3</t>
    </r>
  </si>
  <si>
    <r>
      <rPr>
        <sz val="12"/>
        <rFont val="Times New Roman"/>
      </rPr>
      <t>X</t>
    </r>
    <r>
      <rPr>
        <vertAlign val="subscript"/>
        <sz val="12"/>
        <rFont val="Times New Roman"/>
      </rPr>
      <t>4</t>
    </r>
  </si>
  <si>
    <r>
      <rPr>
        <sz val="12"/>
        <rFont val="Times New Roman"/>
      </rPr>
      <t>X</t>
    </r>
    <r>
      <rPr>
        <vertAlign val="subscript"/>
        <sz val="12"/>
        <rFont val="Times New Roman"/>
      </rPr>
      <t>5</t>
    </r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</si>
  <si>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</si>
  <si>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</si>
  <si>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</si>
  <si>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</si>
  <si>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</si>
  <si>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</si>
  <si>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</si>
  <si>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</si>
  <si>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</si>
  <si>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</si>
  <si>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</si>
  <si>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</si>
  <si>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</si>
  <si>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</si>
  <si>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均值、极差控制图状态正常，变比测量过程中未出现非正常变异，
能满足生产工艺要求。</t>
  </si>
  <si>
    <r>
      <rPr>
        <sz val="12"/>
        <rFont val="Times New Roman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</rPr>
      <t xml:space="preserve"> </t>
    </r>
  </si>
  <si>
    <r>
      <rPr>
        <sz val="20"/>
        <rFont val="Times New Roman"/>
      </rPr>
      <t xml:space="preserve"> </t>
    </r>
    <r>
      <rPr>
        <b/>
        <sz val="20"/>
        <rFont val="Times New Roman"/>
      </rPr>
      <t xml:space="preserve"> </t>
    </r>
    <r>
      <rPr>
        <b/>
        <sz val="20"/>
        <rFont val="宋体"/>
        <charset val="134"/>
      </rPr>
      <t>控制图</t>
    </r>
  </si>
  <si>
    <r>
      <t>UCL=25</t>
    </r>
    <r>
      <rPr>
        <sz val="12"/>
        <rFont val="宋体"/>
        <charset val="134"/>
      </rPr>
      <t>.000</t>
    </r>
    <r>
      <rPr>
        <sz val="12"/>
        <rFont val="宋体"/>
        <charset val="134"/>
      </rPr>
      <t>37</t>
    </r>
  </si>
  <si>
    <r>
      <t>CL=</t>
    </r>
    <r>
      <rPr>
        <sz val="12"/>
        <rFont val="宋体"/>
        <charset val="134"/>
      </rPr>
      <t>25</t>
    </r>
    <r>
      <rPr>
        <sz val="12"/>
        <rFont val="宋体"/>
        <charset val="134"/>
      </rPr>
      <t>.0000</t>
    </r>
    <r>
      <rPr>
        <sz val="12"/>
        <rFont val="宋体"/>
        <charset val="134"/>
      </rPr>
      <t>7</t>
    </r>
  </si>
  <si>
    <r>
      <t>LCL=</t>
    </r>
    <r>
      <rPr>
        <sz val="12"/>
        <rFont val="宋体"/>
        <charset val="134"/>
      </rPr>
      <t>24</t>
    </r>
    <r>
      <rPr>
        <sz val="12"/>
        <rFont val="宋体"/>
        <charset val="134"/>
      </rPr>
      <t>.9998</t>
    </r>
  </si>
  <si>
    <t>UCL=0.0011</t>
  </si>
  <si>
    <t>CL=0.0005</t>
  </si>
  <si>
    <t>LCL=0</t>
  </si>
  <si>
    <r>
      <t>被测参数：变压器变比</t>
    </r>
    <r>
      <rPr>
        <sz val="12"/>
        <rFont val="Times New Roman"/>
      </rPr>
      <t xml:space="preserve">      </t>
    </r>
    <r>
      <rPr>
        <sz val="12"/>
        <rFont val="宋体"/>
        <charset val="134"/>
      </rPr>
      <t>测量范围：</t>
    </r>
    <r>
      <rPr>
        <sz val="12"/>
        <rFont val="Times New Roman"/>
        <family val="1"/>
      </rPr>
      <t>1</t>
    </r>
    <r>
      <rPr>
        <sz val="12"/>
        <rFont val="Times New Roman"/>
      </rPr>
      <t>~</t>
    </r>
    <r>
      <rPr>
        <sz val="12"/>
        <rFont val="Times New Roman"/>
        <family val="1"/>
      </rPr>
      <t>2</t>
    </r>
    <r>
      <rPr>
        <sz val="12"/>
        <rFont val="Times New Roman"/>
      </rPr>
      <t xml:space="preserve">00  </t>
    </r>
    <r>
      <rPr>
        <sz val="12"/>
        <rFont val="宋体"/>
        <charset val="134"/>
      </rPr>
      <t>测量允差：</t>
    </r>
    <r>
      <rPr>
        <sz val="12"/>
        <rFont val="Times New Roman"/>
      </rPr>
      <t>±0.</t>
    </r>
    <r>
      <rPr>
        <sz val="12"/>
        <rFont val="Times New Roman"/>
        <family val="1"/>
      </rPr>
      <t>5%</t>
    </r>
    <phoneticPr fontId="17" type="noConversion"/>
  </si>
  <si>
    <t>2022.7.30</t>
    <phoneticPr fontId="17" type="noConversion"/>
  </si>
  <si>
    <t>2022.6.29</t>
    <phoneticPr fontId="17" type="noConversion"/>
  </si>
  <si>
    <t>2022.5.30</t>
    <phoneticPr fontId="17" type="noConversion"/>
  </si>
  <si>
    <t>2022.3.28</t>
    <phoneticPr fontId="17" type="noConversion"/>
  </si>
  <si>
    <t>2022.2.27</t>
    <phoneticPr fontId="17" type="noConversion"/>
  </si>
  <si>
    <t>2022.1.22</t>
    <phoneticPr fontId="17" type="noConversion"/>
  </si>
  <si>
    <t>2021.12.30</t>
    <phoneticPr fontId="17" type="noConversion"/>
  </si>
  <si>
    <t>2021.11.28</t>
    <phoneticPr fontId="17" type="noConversion"/>
  </si>
  <si>
    <t>2021.10.29</t>
    <phoneticPr fontId="17" type="noConversion"/>
  </si>
  <si>
    <t>2021.9.25</t>
    <phoneticPr fontId="17" type="noConversion"/>
  </si>
  <si>
    <t>测量仪器：变压比测试仪   测量范围：0.9~10000， 最大允许误差是±0.002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</si>
</sst>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_ "/>
    <numFmt numFmtId="177" formatCode="0.0_ "/>
    <numFmt numFmtId="178" formatCode="0.0000_);[Red]\(0.0000\)"/>
    <numFmt numFmtId="179" formatCode="0.000_ "/>
    <numFmt numFmtId="180" formatCode="0.00000_ "/>
    <numFmt numFmtId="181" formatCode="0.00000_);[Red]\(0.00000\)"/>
    <numFmt numFmtId="182" formatCode="0.00_);[Red]\(0.00\)"/>
  </numFmts>
  <fonts count="22" x14ac:knownFonts="1">
    <font>
      <sz val="12"/>
      <name val="宋体"/>
      <charset val="134"/>
    </font>
    <font>
      <sz val="16"/>
      <name val="宋体"/>
      <charset val="134"/>
    </font>
    <font>
      <sz val="20"/>
      <name val="Times New Roman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</font>
    <font>
      <sz val="9"/>
      <name val="Times New Roman"/>
    </font>
    <font>
      <sz val="12"/>
      <name val="Times New Roman"/>
    </font>
    <font>
      <sz val="6"/>
      <name val="Times New Roman"/>
    </font>
    <font>
      <sz val="14"/>
      <name val="Times New Roman"/>
    </font>
    <font>
      <sz val="10.5"/>
      <name val="Times New Roman"/>
    </font>
    <font>
      <i/>
      <sz val="16"/>
      <name val="Times New Roman"/>
    </font>
    <font>
      <b/>
      <sz val="20"/>
      <name val="Times New Roman"/>
    </font>
    <font>
      <b/>
      <sz val="20"/>
      <name val="宋体"/>
      <charset val="134"/>
    </font>
    <font>
      <vertAlign val="subscript"/>
      <sz val="12"/>
      <name val="Times New Roman"/>
    </font>
    <font>
      <vertAlign val="subscript"/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wrapText="1"/>
    </xf>
    <xf numFmtId="0" fontId="0" fillId="0" borderId="7" xfId="0" applyFont="1" applyBorder="1" applyAlignment="1"/>
    <xf numFmtId="180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4" fillId="0" borderId="0" xfId="0" applyFont="1" applyBorder="1"/>
    <xf numFmtId="182" fontId="0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179" fontId="8" fillId="0" borderId="0" xfId="0" applyNumberFormat="1" applyFont="1" applyBorder="1" applyAlignment="1">
      <alignment horizontal="center" wrapText="1"/>
    </xf>
    <xf numFmtId="179" fontId="8" fillId="0" borderId="0" xfId="0" applyNumberFormat="1" applyFont="1" applyBorder="1" applyAlignment="1">
      <alignment horizontal="center" vertical="top" wrapText="1"/>
    </xf>
    <xf numFmtId="177" fontId="8" fillId="0" borderId="2" xfId="0" applyNumberFormat="1" applyFont="1" applyBorder="1" applyAlignment="1">
      <alignment horizontal="center" wrapText="1"/>
    </xf>
    <xf numFmtId="177" fontId="8" fillId="0" borderId="2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5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6" fontId="20" fillId="0" borderId="5" xfId="0" applyNumberFormat="1" applyFont="1" applyBorder="1" applyAlignment="1">
      <alignment horizontal="center" vertical="center" wrapText="1"/>
    </xf>
    <xf numFmtId="179" fontId="20" fillId="0" borderId="2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vertical="center"/>
    </xf>
    <xf numFmtId="181" fontId="21" fillId="0" borderId="0" xfId="0" applyNumberFormat="1" applyFont="1" applyAlignment="1">
      <alignment horizontal="left" vertical="center"/>
    </xf>
    <xf numFmtId="178" fontId="21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wrapText="1" inden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E-46E3-BD76-235432DF6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29280"/>
        <c:axId val="142531584"/>
      </c:lineChart>
      <c:catAx>
        <c:axId val="1425292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42531584"/>
        <c:crosses val="autoZero"/>
        <c:auto val="1"/>
        <c:lblAlgn val="ctr"/>
        <c:lblOffset val="100"/>
        <c:tickLblSkip val="1"/>
        <c:noMultiLvlLbl val="0"/>
      </c:catAx>
      <c:valAx>
        <c:axId val="142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42529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5-4B7E-8CDA-9A0803BE8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95392"/>
        <c:axId val="136418432"/>
      </c:lineChart>
      <c:catAx>
        <c:axId val="1363953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6418432"/>
        <c:crosses val="autoZero"/>
        <c:auto val="1"/>
        <c:lblAlgn val="ctr"/>
        <c:lblOffset val="100"/>
        <c:tickLblSkip val="1"/>
        <c:noMultiLvlLbl val="0"/>
      </c:catAx>
      <c:valAx>
        <c:axId val="136418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3639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极差</c:v>
          </c:tx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0.0000_ </c:formatCode>
                <c:ptCount val="11"/>
                <c:pt idx="0" formatCode="0.000_ ">
                  <c:v>6.9999999999836859E-4</c:v>
                </c:pt>
                <c:pt idx="1">
                  <c:v>7.9999999999813554E-4</c:v>
                </c:pt>
                <c:pt idx="2">
                  <c:v>9.9999999999766942E-5</c:v>
                </c:pt>
                <c:pt idx="3">
                  <c:v>2.9999999999930083E-4</c:v>
                </c:pt>
                <c:pt idx="4">
                  <c:v>4.9999999999883471E-4</c:v>
                </c:pt>
                <c:pt idx="5">
                  <c:v>6.9999999999836859E-4</c:v>
                </c:pt>
                <c:pt idx="6">
                  <c:v>6.9999999999836859E-4</c:v>
                </c:pt>
                <c:pt idx="7">
                  <c:v>8.9999999999790248E-4</c:v>
                </c:pt>
                <c:pt idx="8">
                  <c:v>2.9999999999930083E-4</c:v>
                </c:pt>
                <c:pt idx="9">
                  <c:v>2.9999999999930083E-4</c:v>
                </c:pt>
                <c:pt idx="10">
                  <c:v>4.9999999999883471E-4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B-4099-A072-D5F2B23E18C0}"/>
            </c:ext>
          </c:extLst>
        </c:ser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'1A'!$I$9:$I$19</c:f>
              <c:numCache>
                <c:formatCode>0.0000_ </c:formatCode>
                <c:ptCount val="11"/>
                <c:pt idx="0" formatCode="0.000_ ">
                  <c:v>6.9999999999836859E-4</c:v>
                </c:pt>
                <c:pt idx="1">
                  <c:v>7.9999999999813554E-4</c:v>
                </c:pt>
                <c:pt idx="2">
                  <c:v>9.9999999999766942E-5</c:v>
                </c:pt>
                <c:pt idx="3">
                  <c:v>2.9999999999930083E-4</c:v>
                </c:pt>
                <c:pt idx="4">
                  <c:v>4.9999999999883471E-4</c:v>
                </c:pt>
                <c:pt idx="5">
                  <c:v>6.9999999999836859E-4</c:v>
                </c:pt>
                <c:pt idx="6">
                  <c:v>6.9999999999836859E-4</c:v>
                </c:pt>
                <c:pt idx="7">
                  <c:v>8.9999999999790248E-4</c:v>
                </c:pt>
                <c:pt idx="8">
                  <c:v>2.9999999999930083E-4</c:v>
                </c:pt>
                <c:pt idx="9">
                  <c:v>2.9999999999930083E-4</c:v>
                </c:pt>
                <c:pt idx="10">
                  <c:v>4.9999999999883471E-4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B-4099-A072-D5F2B23E18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25856"/>
        <c:axId val="144986496"/>
      </c:lineChart>
      <c:catAx>
        <c:axId val="1364258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4986496"/>
        <c:crosses val="autoZero"/>
        <c:auto val="1"/>
        <c:lblAlgn val="ctr"/>
        <c:lblOffset val="100"/>
        <c:noMultiLvlLbl val="0"/>
      </c:catAx>
      <c:valAx>
        <c:axId val="144986496"/>
        <c:scaling>
          <c:orientation val="minMax"/>
          <c:max val="1.2999999999999999E-3"/>
        </c:scaling>
        <c:delete val="0"/>
        <c:axPos val="l"/>
        <c:majorGridlines/>
        <c:numFmt formatCode="#,##0.0000_);[Red]\(#,##0.0000\)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642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662622223625003E-2"/>
          <c:y val="7.7851982314979806E-2"/>
          <c:w val="0.88419054193993796"/>
          <c:h val="0.76013352408202195"/>
        </c:manualLayout>
      </c:layout>
      <c:lineChart>
        <c:grouping val="standard"/>
        <c:varyColors val="0"/>
        <c:ser>
          <c:idx val="1"/>
          <c:order val="0"/>
          <c:tx>
            <c:v>均值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'1A'!$H$9:$H$19</c:f>
              <c:numCache>
                <c:formatCode>0.0000_ </c:formatCode>
                <c:ptCount val="11"/>
                <c:pt idx="0">
                  <c:v>25.000019999999999</c:v>
                </c:pt>
                <c:pt idx="1">
                  <c:v>24.999959999999998</c:v>
                </c:pt>
                <c:pt idx="2">
                  <c:v>25.000160000000001</c:v>
                </c:pt>
                <c:pt idx="3">
                  <c:v>25.000100000000003</c:v>
                </c:pt>
                <c:pt idx="4">
                  <c:v>25.000059999999998</c:v>
                </c:pt>
                <c:pt idx="5">
                  <c:v>25.000100000000003</c:v>
                </c:pt>
                <c:pt idx="6">
                  <c:v>25.000019999999999</c:v>
                </c:pt>
                <c:pt idx="7">
                  <c:v>24.999939999999999</c:v>
                </c:pt>
                <c:pt idx="8">
                  <c:v>25.000240000000002</c:v>
                </c:pt>
                <c:pt idx="9">
                  <c:v>25.000100000000003</c:v>
                </c:pt>
                <c:pt idx="10">
                  <c:v>25.000059999999998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1-4CDC-AD0F-82258073F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4614400"/>
        <c:axId val="145213696"/>
      </c:lineChart>
      <c:catAx>
        <c:axId val="1346144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13696"/>
        <c:crosses val="autoZero"/>
        <c:auto val="1"/>
        <c:lblAlgn val="ctr"/>
        <c:lblOffset val="100"/>
        <c:noMultiLvlLbl val="0"/>
      </c:catAx>
      <c:valAx>
        <c:axId val="145213696"/>
        <c:scaling>
          <c:orientation val="minMax"/>
        </c:scaling>
        <c:delete val="0"/>
        <c:axPos val="l"/>
        <c:majorGridlines/>
        <c:numFmt formatCode="0.0000_ 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4614400"/>
        <c:crosses val="autoZero"/>
        <c:crossBetween val="between"/>
      </c:valAx>
    </c:plotArea>
    <c:legend>
      <c:legendPos val="b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914775" y="702373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5440" y="975931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8</xdr:col>
      <xdr:colOff>598805</xdr:colOff>
      <xdr:row>37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:a16="http://schemas.microsoft.com/office/drawing/2014/main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37</xdr:row>
      <xdr:rowOff>0</xdr:rowOff>
    </xdr:from>
    <xdr:to>
      <xdr:col>9</xdr:col>
      <xdr:colOff>9525</xdr:colOff>
      <xdr:row>37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:a16="http://schemas.microsoft.com/office/drawing/2014/main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367863</xdr:colOff>
      <xdr:row>36</xdr:row>
      <xdr:rowOff>152401</xdr:rowOff>
    </xdr:from>
    <xdr:to>
      <xdr:col>6</xdr:col>
      <xdr:colOff>578069</xdr:colOff>
      <xdr:row>36</xdr:row>
      <xdr:rowOff>584351</xdr:rowOff>
    </xdr:to>
    <xdr:pic>
      <xdr:nvPicPr>
        <xdr:cNvPr id="19472" name="Picture 16">
          <a:extLst>
            <a:ext uri="{FF2B5EF4-FFF2-40B4-BE49-F238E27FC236}">
              <a16:creationId xmlns:a16="http://schemas.microsoft.com/office/drawing/2014/main" id="{00000000-0008-0000-0000-000010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3987165" y="12150090"/>
          <a:ext cx="812165" cy="431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419100</xdr:colOff>
          <xdr:row>6</xdr:row>
          <xdr:rowOff>171450</xdr:rowOff>
        </xdr:from>
        <xdr:to>
          <xdr:col>7</xdr:col>
          <xdr:colOff>876300</xdr:colOff>
          <xdr:row>7</xdr:row>
          <xdr:rowOff>190500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914400</xdr:colOff>
          <xdr:row>24</xdr:row>
          <xdr:rowOff>0</xdr:rowOff>
        </xdr:from>
        <xdr:to>
          <xdr:col>0</xdr:col>
          <xdr:colOff>914400</xdr:colOff>
          <xdr:row>25</xdr:row>
          <xdr:rowOff>38100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27</xdr:row>
          <xdr:rowOff>38100</xdr:rowOff>
        </xdr:from>
        <xdr:to>
          <xdr:col>3</xdr:col>
          <xdr:colOff>0</xdr:colOff>
          <xdr:row>28</xdr:row>
          <xdr:rowOff>57150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190500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95250</xdr:rowOff>
        </xdr:from>
        <xdr:to>
          <xdr:col>3</xdr:col>
          <xdr:colOff>0</xdr:colOff>
          <xdr:row>30</xdr:row>
          <xdr:rowOff>19050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228600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1066800</xdr:colOff>
          <xdr:row>26</xdr:row>
          <xdr:rowOff>190500</xdr:rowOff>
        </xdr:from>
        <xdr:to>
          <xdr:col>0</xdr:col>
          <xdr:colOff>1371600</xdr:colOff>
          <xdr:row>26</xdr:row>
          <xdr:rowOff>876300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114300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500380</xdr:colOff>
      <xdr:row>16</xdr:row>
      <xdr:rowOff>244475</xdr:rowOff>
    </xdr:from>
    <xdr:to>
      <xdr:col>11</xdr:col>
      <xdr:colOff>367030</xdr:colOff>
      <xdr:row>29</xdr:row>
      <xdr:rowOff>63500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2</xdr:row>
      <xdr:rowOff>222250</xdr:rowOff>
    </xdr:from>
    <xdr:to>
      <xdr:col>11</xdr:col>
      <xdr:colOff>294640</xdr:colOff>
      <xdr:row>16</xdr:row>
      <xdr:rowOff>57150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439703</xdr:colOff>
      <xdr:row>3</xdr:row>
      <xdr:rowOff>111100</xdr:rowOff>
    </xdr:from>
    <xdr:to>
      <xdr:col>12</xdr:col>
      <xdr:colOff>506378</xdr:colOff>
      <xdr:row>3</xdr:row>
      <xdr:rowOff>111100</xdr:rowOff>
    </xdr:to>
    <xdr:sp macro="" textlink="">
      <xdr:nvSpPr>
        <xdr:cNvPr id="20612" name="Line 132">
          <a:extLst>
            <a:ext uri="{FF2B5EF4-FFF2-40B4-BE49-F238E27FC236}">
              <a16:creationId xmlns:a16="http://schemas.microsoft.com/office/drawing/2014/main" id="{00000000-0008-0000-0100-000084500000}"/>
            </a:ext>
          </a:extLst>
        </xdr:cNvPr>
        <xdr:cNvSpPr>
          <a:spLocks noChangeShapeType="1"/>
        </xdr:cNvSpPr>
      </xdr:nvSpPr>
      <xdr:spPr>
        <a:xfrm>
          <a:off x="1125220" y="1158240"/>
          <a:ext cx="739711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438151</xdr:colOff>
      <xdr:row>10</xdr:row>
      <xdr:rowOff>172603</xdr:rowOff>
    </xdr:from>
    <xdr:to>
      <xdr:col>12</xdr:col>
      <xdr:colOff>495301</xdr:colOff>
      <xdr:row>10</xdr:row>
      <xdr:rowOff>172603</xdr:rowOff>
    </xdr:to>
    <xdr:sp macro="" textlink="">
      <xdr:nvSpPr>
        <xdr:cNvPr id="20613" name="Line 133">
          <a:extLst>
            <a:ext uri="{FF2B5EF4-FFF2-40B4-BE49-F238E27FC236}">
              <a16:creationId xmlns:a16="http://schemas.microsoft.com/office/drawing/2014/main" id="{00000000-0008-0000-0100-000085500000}"/>
            </a:ext>
          </a:extLst>
        </xdr:cNvPr>
        <xdr:cNvSpPr>
          <a:spLocks noChangeShapeType="1"/>
        </xdr:cNvSpPr>
      </xdr:nvSpPr>
      <xdr:spPr>
        <a:xfrm>
          <a:off x="1123950" y="2486660"/>
          <a:ext cx="738759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489397</xdr:colOff>
      <xdr:row>7</xdr:row>
      <xdr:rowOff>130929</xdr:rowOff>
    </xdr:from>
    <xdr:to>
      <xdr:col>12</xdr:col>
      <xdr:colOff>584647</xdr:colOff>
      <xdr:row>7</xdr:row>
      <xdr:rowOff>130929</xdr:rowOff>
    </xdr:to>
    <xdr:sp macro="" textlink="">
      <xdr:nvSpPr>
        <xdr:cNvPr id="20614" name="Line 134">
          <a:extLst>
            <a:ext uri="{FF2B5EF4-FFF2-40B4-BE49-F238E27FC236}">
              <a16:creationId xmlns:a16="http://schemas.microsoft.com/office/drawing/2014/main" id="{00000000-0008-0000-0100-000086500000}"/>
            </a:ext>
          </a:extLst>
        </xdr:cNvPr>
        <xdr:cNvSpPr>
          <a:spLocks noChangeShapeType="1"/>
        </xdr:cNvSpPr>
      </xdr:nvSpPr>
      <xdr:spPr>
        <a:xfrm>
          <a:off x="1174750" y="1902460"/>
          <a:ext cx="742569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262043</xdr:colOff>
      <xdr:row>20</xdr:row>
      <xdr:rowOff>106022</xdr:rowOff>
    </xdr:from>
    <xdr:to>
      <xdr:col>12</xdr:col>
      <xdr:colOff>328718</xdr:colOff>
      <xdr:row>20</xdr:row>
      <xdr:rowOff>106022</xdr:rowOff>
    </xdr:to>
    <xdr:sp macro="" textlink="">
      <xdr:nvSpPr>
        <xdr:cNvPr id="9" name="Line 1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947420" y="4410710"/>
          <a:ext cx="739711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369101</xdr:colOff>
      <xdr:row>24</xdr:row>
      <xdr:rowOff>42945</xdr:rowOff>
    </xdr:from>
    <xdr:to>
      <xdr:col>12</xdr:col>
      <xdr:colOff>464351</xdr:colOff>
      <xdr:row>24</xdr:row>
      <xdr:rowOff>42945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054735" y="5071745"/>
          <a:ext cx="742569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309245</xdr:colOff>
      <xdr:row>27</xdr:row>
      <xdr:rowOff>138430</xdr:rowOff>
    </xdr:from>
    <xdr:to>
      <xdr:col>12</xdr:col>
      <xdr:colOff>375920</xdr:colOff>
      <xdr:row>27</xdr:row>
      <xdr:rowOff>138430</xdr:rowOff>
    </xdr:to>
    <xdr:sp macro="" textlink="">
      <xdr:nvSpPr>
        <xdr:cNvPr id="11" name="Line 1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995045" y="5710555"/>
          <a:ext cx="739711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7"/>
  <sheetViews>
    <sheetView tabSelected="1" topLeftCell="A4" zoomScale="145" zoomScaleNormal="145" workbookViewId="0">
      <selection activeCell="G39" sqref="G39"/>
    </sheetView>
  </sheetViews>
  <sheetFormatPr defaultColWidth="9" defaultRowHeight="15" x14ac:dyDescent="0.25"/>
  <cols>
    <col min="1" max="1" width="10" style="1" customWidth="1"/>
    <col min="2" max="2" width="10.25" style="1" customWidth="1"/>
    <col min="3" max="3" width="9.5" style="1" customWidth="1"/>
    <col min="4" max="4" width="9.83203125" style="1" customWidth="1"/>
    <col min="5" max="9" width="7.83203125" style="1" customWidth="1"/>
    <col min="10" max="16384" width="9" style="1"/>
  </cols>
  <sheetData>
    <row r="1" spans="1:12" ht="21.75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12" ht="29.25" customHeight="1" x14ac:dyDescent="0.5">
      <c r="A2" s="57" t="s">
        <v>0</v>
      </c>
      <c r="B2" s="58"/>
      <c r="C2" s="58"/>
      <c r="D2" s="58"/>
      <c r="E2" s="58"/>
      <c r="F2" s="58"/>
      <c r="G2" s="58"/>
      <c r="H2" s="58"/>
      <c r="I2" s="58"/>
    </row>
    <row r="3" spans="1:12" ht="24" customHeight="1" x14ac:dyDescent="0.35">
      <c r="A3" s="59" t="s">
        <v>1</v>
      </c>
      <c r="B3" s="60"/>
      <c r="C3" s="60"/>
      <c r="D3" s="60"/>
      <c r="E3" s="60"/>
      <c r="F3" s="61"/>
      <c r="G3" s="7"/>
      <c r="H3" s="7"/>
      <c r="I3" s="7"/>
    </row>
    <row r="4" spans="1:12" ht="24" customHeight="1" x14ac:dyDescent="0.35">
      <c r="A4" s="62" t="s">
        <v>36</v>
      </c>
      <c r="B4" s="60"/>
      <c r="C4" s="60"/>
      <c r="D4" s="60"/>
      <c r="E4" s="60"/>
      <c r="F4" s="60"/>
      <c r="G4" s="60"/>
      <c r="H4" s="60"/>
      <c r="I4" s="60"/>
    </row>
    <row r="5" spans="1:12" ht="30.75" customHeight="1" x14ac:dyDescent="0.25">
      <c r="A5" s="63" t="s">
        <v>47</v>
      </c>
      <c r="B5" s="60"/>
      <c r="C5" s="60"/>
      <c r="D5" s="60"/>
      <c r="E5" s="60"/>
      <c r="F5" s="60"/>
      <c r="G5" s="60"/>
      <c r="H5" s="60"/>
      <c r="I5" s="60"/>
    </row>
    <row r="6" spans="1:12" ht="24" customHeight="1" x14ac:dyDescent="0.25">
      <c r="A6" s="8" t="s">
        <v>2</v>
      </c>
      <c r="B6" s="9"/>
      <c r="C6" s="9"/>
      <c r="D6" s="9"/>
      <c r="E6" s="9"/>
      <c r="F6" s="9"/>
      <c r="G6" s="9"/>
      <c r="H6" s="7"/>
      <c r="I6" s="7"/>
    </row>
    <row r="7" spans="1:12" ht="23.25" customHeight="1" x14ac:dyDescent="0.25">
      <c r="A7" s="70" t="s">
        <v>3</v>
      </c>
      <c r="B7" s="10" t="s">
        <v>4</v>
      </c>
      <c r="C7" s="76" t="s">
        <v>5</v>
      </c>
      <c r="D7" s="77"/>
      <c r="E7" s="77"/>
      <c r="F7" s="77"/>
      <c r="G7" s="77"/>
      <c r="H7" s="72"/>
      <c r="I7" s="74" t="s">
        <v>6</v>
      </c>
    </row>
    <row r="8" spans="1:12" ht="22" customHeight="1" x14ac:dyDescent="0.25">
      <c r="A8" s="71"/>
      <c r="B8" s="11" t="s">
        <v>7</v>
      </c>
      <c r="C8" s="12" t="s">
        <v>8</v>
      </c>
      <c r="D8" s="12" t="s">
        <v>9</v>
      </c>
      <c r="E8" s="12" t="s">
        <v>10</v>
      </c>
      <c r="F8" s="12" t="s">
        <v>11</v>
      </c>
      <c r="G8" s="12" t="s">
        <v>12</v>
      </c>
      <c r="H8" s="73"/>
      <c r="I8" s="75"/>
    </row>
    <row r="9" spans="1:12" s="4" customFormat="1" ht="22" customHeight="1" x14ac:dyDescent="0.35">
      <c r="A9" s="13">
        <v>1</v>
      </c>
      <c r="B9" s="48" t="s">
        <v>46</v>
      </c>
      <c r="C9" s="49">
        <v>25.0002</v>
      </c>
      <c r="D9" s="49">
        <v>25.0002</v>
      </c>
      <c r="E9" s="49">
        <v>25.000299999999999</v>
      </c>
      <c r="F9" s="49">
        <v>24.999600000000001</v>
      </c>
      <c r="G9" s="49">
        <v>24.9998</v>
      </c>
      <c r="H9" s="50">
        <f>SUM(C9:G9)/5</f>
        <v>25.000019999999999</v>
      </c>
      <c r="I9" s="51">
        <f>MAX(C9:G9)-MIN(C9:G9)</f>
        <v>6.9999999999836859E-4</v>
      </c>
      <c r="K9" s="41"/>
      <c r="L9" s="42"/>
    </row>
    <row r="10" spans="1:12" s="4" customFormat="1" ht="22" customHeight="1" x14ac:dyDescent="0.35">
      <c r="A10" s="13">
        <v>2</v>
      </c>
      <c r="B10" s="48" t="s">
        <v>45</v>
      </c>
      <c r="C10" s="49">
        <v>24.9999</v>
      </c>
      <c r="D10" s="49">
        <v>24.999500000000001</v>
      </c>
      <c r="E10" s="49">
        <v>24.9998</v>
      </c>
      <c r="F10" s="49">
        <v>25.000299999999999</v>
      </c>
      <c r="G10" s="49">
        <v>25.000299999999999</v>
      </c>
      <c r="H10" s="50">
        <f t="shared" ref="H10:H19" si="0">SUM(C10:G10)/5</f>
        <v>24.999959999999998</v>
      </c>
      <c r="I10" s="52">
        <f t="shared" ref="I10:I19" si="1">MAX(C10:G10)-MIN(C10:G10)</f>
        <v>7.9999999999813554E-4</v>
      </c>
      <c r="K10" s="41"/>
      <c r="L10" s="42"/>
    </row>
    <row r="11" spans="1:12" s="4" customFormat="1" ht="22" customHeight="1" x14ac:dyDescent="0.35">
      <c r="A11" s="13">
        <v>3</v>
      </c>
      <c r="B11" s="48" t="s">
        <v>44</v>
      </c>
      <c r="C11" s="49">
        <v>25.0001</v>
      </c>
      <c r="D11" s="49">
        <v>25.0002</v>
      </c>
      <c r="E11" s="49">
        <v>25.0001</v>
      </c>
      <c r="F11" s="49">
        <v>25.0002</v>
      </c>
      <c r="G11" s="49">
        <v>25.0002</v>
      </c>
      <c r="H11" s="50">
        <f t="shared" si="0"/>
        <v>25.000160000000001</v>
      </c>
      <c r="I11" s="52">
        <f t="shared" si="1"/>
        <v>9.9999999999766942E-5</v>
      </c>
      <c r="K11" s="41"/>
      <c r="L11" s="42"/>
    </row>
    <row r="12" spans="1:12" s="4" customFormat="1" ht="22" customHeight="1" x14ac:dyDescent="0.35">
      <c r="A12" s="13">
        <v>4</v>
      </c>
      <c r="B12" s="48" t="s">
        <v>43</v>
      </c>
      <c r="C12" s="49">
        <v>25.0001</v>
      </c>
      <c r="D12" s="49">
        <v>24.9999</v>
      </c>
      <c r="E12" s="49">
        <v>25.0002</v>
      </c>
      <c r="F12" s="49">
        <v>25.0002</v>
      </c>
      <c r="G12" s="49">
        <v>25.0001</v>
      </c>
      <c r="H12" s="50">
        <f t="shared" si="0"/>
        <v>25.000100000000003</v>
      </c>
      <c r="I12" s="52">
        <f t="shared" si="1"/>
        <v>2.9999999999930083E-4</v>
      </c>
      <c r="K12" s="41"/>
      <c r="L12" s="42"/>
    </row>
    <row r="13" spans="1:12" s="4" customFormat="1" ht="22" customHeight="1" x14ac:dyDescent="0.35">
      <c r="A13" s="14">
        <v>5</v>
      </c>
      <c r="B13" s="48" t="s">
        <v>42</v>
      </c>
      <c r="C13" s="49">
        <v>25.0001</v>
      </c>
      <c r="D13" s="49">
        <v>25.0002</v>
      </c>
      <c r="E13" s="49">
        <v>25.0002</v>
      </c>
      <c r="F13" s="49">
        <v>25.0001</v>
      </c>
      <c r="G13" s="49">
        <v>24.999700000000001</v>
      </c>
      <c r="H13" s="50">
        <f t="shared" si="0"/>
        <v>25.000059999999998</v>
      </c>
      <c r="I13" s="52">
        <f t="shared" si="1"/>
        <v>4.9999999999883471E-4</v>
      </c>
      <c r="K13" s="41"/>
      <c r="L13" s="42"/>
    </row>
    <row r="14" spans="1:12" s="4" customFormat="1" ht="22" customHeight="1" x14ac:dyDescent="0.35">
      <c r="A14" s="14">
        <v>6</v>
      </c>
      <c r="B14" s="48" t="s">
        <v>41</v>
      </c>
      <c r="C14" s="49">
        <v>24.9999</v>
      </c>
      <c r="D14" s="49">
        <v>24.9998</v>
      </c>
      <c r="E14" s="49">
        <v>25.000499999999999</v>
      </c>
      <c r="F14" s="49">
        <v>25.0001</v>
      </c>
      <c r="G14" s="49">
        <v>25.0002</v>
      </c>
      <c r="H14" s="50">
        <f t="shared" si="0"/>
        <v>25.000100000000003</v>
      </c>
      <c r="I14" s="52">
        <f t="shared" si="1"/>
        <v>6.9999999999836859E-4</v>
      </c>
      <c r="K14" s="41"/>
      <c r="L14" s="42"/>
    </row>
    <row r="15" spans="1:12" s="4" customFormat="1" ht="22" customHeight="1" x14ac:dyDescent="0.35">
      <c r="A15" s="14">
        <v>7</v>
      </c>
      <c r="B15" s="48" t="s">
        <v>40</v>
      </c>
      <c r="C15" s="49">
        <v>25.0002</v>
      </c>
      <c r="D15" s="49">
        <v>25.0002</v>
      </c>
      <c r="E15" s="49">
        <v>25.000299999999999</v>
      </c>
      <c r="F15" s="49">
        <v>24.999600000000001</v>
      </c>
      <c r="G15" s="49">
        <v>24.9998</v>
      </c>
      <c r="H15" s="50">
        <f t="shared" si="0"/>
        <v>25.000019999999999</v>
      </c>
      <c r="I15" s="52">
        <f t="shared" si="1"/>
        <v>6.9999999999836859E-4</v>
      </c>
      <c r="K15" s="41"/>
      <c r="L15" s="42"/>
    </row>
    <row r="16" spans="1:12" s="4" customFormat="1" ht="22" customHeight="1" x14ac:dyDescent="0.25">
      <c r="A16" s="14">
        <v>8</v>
      </c>
      <c r="B16" s="48" t="s">
        <v>40</v>
      </c>
      <c r="C16" s="49">
        <v>24.9999</v>
      </c>
      <c r="D16" s="49">
        <v>24.999400000000001</v>
      </c>
      <c r="E16" s="49">
        <v>24.9998</v>
      </c>
      <c r="F16" s="49">
        <v>25.000299999999999</v>
      </c>
      <c r="G16" s="49">
        <v>25.000299999999999</v>
      </c>
      <c r="H16" s="50">
        <f t="shared" si="0"/>
        <v>24.999939999999999</v>
      </c>
      <c r="I16" s="52">
        <f t="shared" si="1"/>
        <v>8.9999999999790248E-4</v>
      </c>
      <c r="K16" s="41"/>
      <c r="L16" s="43"/>
    </row>
    <row r="17" spans="1:12" s="4" customFormat="1" ht="22" customHeight="1" x14ac:dyDescent="0.35">
      <c r="A17" s="14">
        <v>9</v>
      </c>
      <c r="B17" s="48" t="s">
        <v>39</v>
      </c>
      <c r="C17" s="49">
        <v>25.000299999999999</v>
      </c>
      <c r="D17" s="49">
        <v>25.0002</v>
      </c>
      <c r="E17" s="49">
        <v>25.0001</v>
      </c>
      <c r="F17" s="49">
        <v>25.000399999999999</v>
      </c>
      <c r="G17" s="49">
        <v>25.0002</v>
      </c>
      <c r="H17" s="50">
        <f t="shared" si="0"/>
        <v>25.000240000000002</v>
      </c>
      <c r="I17" s="52">
        <f t="shared" si="1"/>
        <v>2.9999999999930083E-4</v>
      </c>
      <c r="K17" s="41"/>
      <c r="L17" s="42"/>
    </row>
    <row r="18" spans="1:12" s="4" customFormat="1" ht="22" customHeight="1" x14ac:dyDescent="0.35">
      <c r="A18" s="14">
        <v>10</v>
      </c>
      <c r="B18" s="48" t="s">
        <v>38</v>
      </c>
      <c r="C18" s="49">
        <v>25.0001</v>
      </c>
      <c r="D18" s="49">
        <v>24.9999</v>
      </c>
      <c r="E18" s="49">
        <v>25.0002</v>
      </c>
      <c r="F18" s="49">
        <v>25.0002</v>
      </c>
      <c r="G18" s="49">
        <v>25.0001</v>
      </c>
      <c r="H18" s="50">
        <f t="shared" si="0"/>
        <v>25.000100000000003</v>
      </c>
      <c r="I18" s="52">
        <f t="shared" si="1"/>
        <v>2.9999999999930083E-4</v>
      </c>
      <c r="K18" s="41"/>
      <c r="L18" s="42"/>
    </row>
    <row r="19" spans="1:12" s="4" customFormat="1" ht="22" customHeight="1" x14ac:dyDescent="0.35">
      <c r="A19" s="14">
        <v>11</v>
      </c>
      <c r="B19" s="48" t="s">
        <v>37</v>
      </c>
      <c r="C19" s="49">
        <v>25.0001</v>
      </c>
      <c r="D19" s="49">
        <v>25.0002</v>
      </c>
      <c r="E19" s="49">
        <v>25.0002</v>
      </c>
      <c r="F19" s="49">
        <v>25.0001</v>
      </c>
      <c r="G19" s="49">
        <v>24.999700000000001</v>
      </c>
      <c r="H19" s="50">
        <f t="shared" si="0"/>
        <v>25.000059999999998</v>
      </c>
      <c r="I19" s="52">
        <f t="shared" si="1"/>
        <v>4.9999999999883471E-4</v>
      </c>
      <c r="K19" s="41"/>
      <c r="L19" s="42"/>
    </row>
    <row r="20" spans="1:12" s="4" customFormat="1" ht="22" customHeight="1" x14ac:dyDescent="0.35">
      <c r="A20" s="14"/>
      <c r="B20" s="15"/>
      <c r="C20" s="16"/>
      <c r="D20" s="16"/>
      <c r="E20" s="16"/>
      <c r="F20" s="16"/>
      <c r="G20" s="16"/>
      <c r="H20" s="17"/>
      <c r="I20" s="44"/>
      <c r="K20" s="41"/>
      <c r="L20" s="42"/>
    </row>
    <row r="21" spans="1:12" s="4" customFormat="1" ht="22" customHeight="1" x14ac:dyDescent="0.35">
      <c r="A21" s="14"/>
      <c r="B21" s="15"/>
      <c r="C21" s="14"/>
      <c r="D21" s="14"/>
      <c r="E21" s="14"/>
      <c r="F21" s="14"/>
      <c r="G21" s="14"/>
      <c r="H21" s="17"/>
      <c r="I21" s="45"/>
      <c r="K21" s="41"/>
      <c r="L21" s="42"/>
    </row>
    <row r="22" spans="1:12" s="4" customFormat="1" ht="22" customHeight="1" x14ac:dyDescent="0.35">
      <c r="A22" s="14"/>
      <c r="B22" s="15"/>
      <c r="C22" s="14"/>
      <c r="D22" s="14"/>
      <c r="E22" s="14"/>
      <c r="F22" s="14"/>
      <c r="G22" s="14"/>
      <c r="H22" s="17"/>
      <c r="I22" s="44"/>
      <c r="K22" s="41"/>
      <c r="L22" s="42"/>
    </row>
    <row r="23" spans="1:12" s="4" customFormat="1" ht="22" customHeight="1" x14ac:dyDescent="0.35">
      <c r="A23" s="14"/>
      <c r="B23" s="15"/>
      <c r="C23" s="14"/>
      <c r="D23" s="14"/>
      <c r="E23" s="14"/>
      <c r="F23" s="14"/>
      <c r="G23" s="14"/>
      <c r="H23" s="17"/>
      <c r="I23" s="44"/>
      <c r="K23" s="41"/>
      <c r="L23" s="42"/>
    </row>
    <row r="24" spans="1:12" s="4" customFormat="1" ht="22" customHeight="1" x14ac:dyDescent="0.35">
      <c r="A24" s="14"/>
      <c r="B24" s="15"/>
      <c r="C24" s="14"/>
      <c r="D24" s="14"/>
      <c r="E24" s="14"/>
      <c r="F24" s="14"/>
      <c r="G24" s="14"/>
      <c r="H24" s="17"/>
      <c r="I24" s="45"/>
      <c r="K24" s="41"/>
      <c r="L24" s="42"/>
    </row>
    <row r="25" spans="1:12" s="4" customFormat="1" ht="22" customHeight="1" x14ac:dyDescent="0.25">
      <c r="A25" s="18"/>
      <c r="B25" s="19">
        <f>AVERAGE(H9:H19)</f>
        <v>25.000069090909093</v>
      </c>
      <c r="C25" s="20"/>
      <c r="D25" s="20"/>
      <c r="E25" s="20"/>
      <c r="F25" s="21"/>
      <c r="G25" s="22">
        <f>AVERAGE(I9:I19)</f>
        <v>5.2727272727149841E-4</v>
      </c>
      <c r="H25" s="23"/>
      <c r="I25" s="46"/>
    </row>
    <row r="26" spans="1:12" s="4" customFormat="1" ht="29.25" customHeight="1" x14ac:dyDescent="0.25">
      <c r="A26" s="78" t="s">
        <v>13</v>
      </c>
      <c r="B26" s="79"/>
      <c r="C26" s="24" t="s">
        <v>14</v>
      </c>
      <c r="D26" s="25">
        <v>0.57699999999999996</v>
      </c>
      <c r="E26" s="24" t="s">
        <v>15</v>
      </c>
      <c r="F26" s="25">
        <v>2.1150000000000002</v>
      </c>
      <c r="G26" s="24" t="s">
        <v>16</v>
      </c>
      <c r="H26" s="25">
        <v>0</v>
      </c>
      <c r="I26" s="47"/>
    </row>
    <row r="27" spans="1:12" ht="37.5" customHeight="1" x14ac:dyDescent="0.4">
      <c r="A27" s="26"/>
      <c r="B27" s="80" t="s">
        <v>17</v>
      </c>
      <c r="C27" s="81"/>
      <c r="D27" s="4"/>
      <c r="E27" s="4"/>
      <c r="F27" s="4"/>
      <c r="G27" s="4"/>
      <c r="H27" s="4"/>
      <c r="I27" s="4"/>
    </row>
    <row r="28" spans="1:12" ht="23.25" customHeight="1" x14ac:dyDescent="0.3">
      <c r="A28" s="27" t="s">
        <v>18</v>
      </c>
      <c r="B28" s="28" t="s">
        <v>19</v>
      </c>
      <c r="C28" s="29"/>
      <c r="D28" s="53">
        <f>SUM(B25)</f>
        <v>25.000069090909093</v>
      </c>
      <c r="E28" s="30"/>
      <c r="F28" s="4"/>
      <c r="G28" s="4"/>
      <c r="H28" s="4"/>
      <c r="I28" s="4"/>
    </row>
    <row r="29" spans="1:12" ht="36.75" customHeight="1" x14ac:dyDescent="0.3">
      <c r="A29" s="27" t="s">
        <v>20</v>
      </c>
      <c r="B29" s="28" t="s">
        <v>21</v>
      </c>
      <c r="C29" s="29"/>
      <c r="D29" s="54">
        <f>SUM(D28+D26*G25)</f>
        <v>25.00037332727273</v>
      </c>
      <c r="E29" s="30"/>
      <c r="F29" s="31"/>
      <c r="G29" s="31"/>
      <c r="H29" s="64"/>
      <c r="I29" s="64"/>
    </row>
    <row r="30" spans="1:12" ht="27" customHeight="1" x14ac:dyDescent="0.3">
      <c r="A30" s="27" t="s">
        <v>22</v>
      </c>
      <c r="B30" s="28" t="s">
        <v>23</v>
      </c>
      <c r="D30" s="55">
        <f>SUM(B25-D26*G25)</f>
        <v>24.999764854545457</v>
      </c>
      <c r="E30" s="30"/>
      <c r="F30" s="32"/>
      <c r="G30" s="32"/>
      <c r="H30" s="32"/>
      <c r="I30" s="4"/>
    </row>
    <row r="31" spans="1:12" ht="39.75" customHeight="1" x14ac:dyDescent="0.4">
      <c r="A31" s="33" t="s">
        <v>6</v>
      </c>
      <c r="B31" s="34" t="s">
        <v>17</v>
      </c>
      <c r="D31" s="35"/>
      <c r="E31" s="4"/>
      <c r="F31" s="4"/>
      <c r="G31" s="4"/>
      <c r="H31" s="4"/>
      <c r="I31" s="4"/>
    </row>
    <row r="32" spans="1:12" ht="25.5" customHeight="1" x14ac:dyDescent="0.3">
      <c r="A32" s="36" t="s">
        <v>24</v>
      </c>
      <c r="B32" s="37" t="s">
        <v>25</v>
      </c>
      <c r="D32" s="38">
        <f>SUM(G25)</f>
        <v>5.2727272727149841E-4</v>
      </c>
      <c r="E32" s="30"/>
      <c r="F32" s="4"/>
      <c r="G32" s="4"/>
      <c r="H32" s="4"/>
      <c r="I32" s="4"/>
    </row>
    <row r="33" spans="1:10" ht="30.75" customHeight="1" x14ac:dyDescent="0.3">
      <c r="A33" s="27" t="s">
        <v>20</v>
      </c>
      <c r="B33" s="28" t="s">
        <v>21</v>
      </c>
      <c r="D33" s="38">
        <f>SUM(F26*G25)</f>
        <v>1.1151818181792193E-3</v>
      </c>
      <c r="E33" s="30"/>
      <c r="F33" s="39"/>
      <c r="G33" s="4"/>
      <c r="H33" s="64"/>
      <c r="I33" s="64"/>
    </row>
    <row r="34" spans="1:10" ht="29.25" customHeight="1" x14ac:dyDescent="0.3">
      <c r="A34" s="27" t="s">
        <v>22</v>
      </c>
      <c r="B34" s="28" t="s">
        <v>23</v>
      </c>
      <c r="D34" s="40">
        <f>SUM(H26*G25)</f>
        <v>0</v>
      </c>
      <c r="E34" s="30"/>
      <c r="F34" s="4"/>
      <c r="G34" s="4"/>
      <c r="H34" s="64"/>
      <c r="I34" s="64"/>
    </row>
    <row r="35" spans="1:10" ht="48" customHeight="1" x14ac:dyDescent="0.25">
      <c r="A35" s="65" t="s">
        <v>26</v>
      </c>
      <c r="B35" s="66"/>
      <c r="C35" s="66"/>
      <c r="D35" s="66"/>
      <c r="E35" s="66"/>
      <c r="F35" s="66"/>
      <c r="G35" s="66"/>
      <c r="H35" s="66"/>
      <c r="I35" s="66"/>
    </row>
    <row r="36" spans="1:10" ht="46.5" customHeight="1" x14ac:dyDescent="0.25">
      <c r="A36" s="67" t="s">
        <v>27</v>
      </c>
      <c r="B36" s="68"/>
      <c r="C36" s="68"/>
      <c r="D36" s="68"/>
      <c r="E36" s="68"/>
      <c r="F36" s="68"/>
      <c r="G36" s="68"/>
      <c r="H36" s="68"/>
      <c r="I36" s="68"/>
    </row>
    <row r="37" spans="1:10" ht="49.5" customHeight="1" x14ac:dyDescent="0.35">
      <c r="B37" s="69" t="s">
        <v>28</v>
      </c>
      <c r="C37" s="69"/>
      <c r="D37" s="69"/>
      <c r="E37" s="69"/>
      <c r="F37" s="69"/>
      <c r="G37" s="69"/>
      <c r="H37" s="69"/>
      <c r="I37" s="69"/>
      <c r="J37" s="3"/>
    </row>
  </sheetData>
  <mergeCells count="17">
    <mergeCell ref="H34:I34"/>
    <mergeCell ref="A35:I35"/>
    <mergeCell ref="A36:I36"/>
    <mergeCell ref="B37:I37"/>
    <mergeCell ref="A7:A8"/>
    <mergeCell ref="H7:H8"/>
    <mergeCell ref="I7:I8"/>
    <mergeCell ref="C7:G7"/>
    <mergeCell ref="A26:B26"/>
    <mergeCell ref="B27:C27"/>
    <mergeCell ref="H29:I29"/>
    <mergeCell ref="H33:I33"/>
    <mergeCell ref="A1:I1"/>
    <mergeCell ref="A2:I2"/>
    <mergeCell ref="A3:F3"/>
    <mergeCell ref="A4:I4"/>
    <mergeCell ref="A5:I5"/>
  </mergeCells>
  <phoneticPr fontId="17" type="noConversion"/>
  <pageMargins left="0.90486111111111101" right="0.74791666666666701" top="0.98402777777777795" bottom="0.70833333333333304" header="0.51180555555555596" footer="0.51180555555555596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ltText="" r:id="rId5">
            <anchor moveWithCells="1" sizeWithCells="1">
              <from>
                <xdr:col>7</xdr:col>
                <xdr:colOff>419100</xdr:colOff>
                <xdr:row>6</xdr:row>
                <xdr:rowOff>171450</xdr:rowOff>
              </from>
              <to>
                <xdr:col>7</xdr:col>
                <xdr:colOff>876300</xdr:colOff>
                <xdr:row>7</xdr:row>
                <xdr:rowOff>190500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ltText="" r:id="rId7">
            <anchor moveWithCells="1">
              <from>
                <xdr:col>0</xdr:col>
                <xdr:colOff>914400</xdr:colOff>
                <xdr:row>24</xdr:row>
                <xdr:rowOff>0</xdr:rowOff>
              </from>
              <to>
                <xdr:col>0</xdr:col>
                <xdr:colOff>914400</xdr:colOff>
                <xdr:row>25</xdr:row>
                <xdr:rowOff>38100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ltText="" r:id="rId7">
            <anchor moveWithCells="1">
              <from>
                <xdr:col>2</xdr:col>
                <xdr:colOff>247650</xdr:colOff>
                <xdr:row>27</xdr:row>
                <xdr:rowOff>38100</xdr:rowOff>
              </from>
              <to>
                <xdr:col>3</xdr:col>
                <xdr:colOff>0</xdr:colOff>
                <xdr:row>28</xdr:row>
                <xdr:rowOff>57150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ltText="" r:id="rId10">
            <anchor moveWithCells="1">
              <from>
                <xdr:col>2</xdr:col>
                <xdr:colOff>114300</xdr:colOff>
                <xdr:row>28</xdr:row>
                <xdr:rowOff>190500</xdr:rowOff>
              </from>
              <to>
                <xdr:col>3</xdr:col>
                <xdr:colOff>0</xdr:colOff>
                <xdr:row>29</xdr:row>
                <xdr:rowOff>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ltText="" r:id="rId12">
            <anchor moveWithCells="1">
              <from>
                <xdr:col>2</xdr:col>
                <xdr:colOff>114300</xdr:colOff>
                <xdr:row>29</xdr:row>
                <xdr:rowOff>95250</xdr:rowOff>
              </from>
              <to>
                <xdr:col>3</xdr:col>
                <xdr:colOff>0</xdr:colOff>
                <xdr:row>30</xdr:row>
                <xdr:rowOff>19050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ltText="" r:id="rId14">
            <anchor moveWithCells="1">
              <from>
                <xdr:col>2</xdr:col>
                <xdr:colOff>76200</xdr:colOff>
                <xdr:row>32</xdr:row>
                <xdr:rowOff>228600</xdr:rowOff>
              </from>
              <to>
                <xdr:col>3</xdr:col>
                <xdr:colOff>0</xdr:colOff>
                <xdr:row>33</xdr:row>
                <xdr:rowOff>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ltText="" r:id="rId16">
            <anchor moveWithCells="1" sizeWithCells="1">
              <from>
                <xdr:col>0</xdr:col>
                <xdr:colOff>1066800</xdr:colOff>
                <xdr:row>26</xdr:row>
                <xdr:rowOff>190500</xdr:rowOff>
              </from>
              <to>
                <xdr:col>0</xdr:col>
                <xdr:colOff>1371600</xdr:colOff>
                <xdr:row>26</xdr:row>
                <xdr:rowOff>876300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ltText="" r:id="rId18">
            <anchor moveWithCells="1">
              <from>
                <xdr:col>2</xdr:col>
                <xdr:colOff>95250</xdr:colOff>
                <xdr:row>33</xdr:row>
                <xdr:rowOff>114300</xdr:rowOff>
              </from>
              <to>
                <xdr:col>3</xdr:col>
                <xdr:colOff>0</xdr:colOff>
                <xdr:row>34</xdr:row>
                <xdr:rowOff>0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8"/>
  <sheetViews>
    <sheetView zoomScale="81" zoomScaleNormal="81" workbookViewId="0">
      <selection activeCell="S27" sqref="S27"/>
    </sheetView>
  </sheetViews>
  <sheetFormatPr defaultColWidth="9" defaultRowHeight="15" x14ac:dyDescent="0.25"/>
  <cols>
    <col min="12" max="12" width="6.25" customWidth="1"/>
    <col min="13" max="13" width="13" customWidth="1"/>
  </cols>
  <sheetData>
    <row r="1" spans="1:13" ht="27.75" customHeight="1" x14ac:dyDescent="0.4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1" customFormat="1" ht="33" customHeight="1" x14ac:dyDescent="0.55000000000000004">
      <c r="A2" s="83" t="s">
        <v>29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" customFormat="1" ht="21.75" customHeight="1" x14ac:dyDescent="0.55000000000000004">
      <c r="A3" s="2"/>
      <c r="B3" s="2"/>
      <c r="C3" s="2"/>
      <c r="D3" s="2"/>
      <c r="E3" s="84"/>
      <c r="F3" s="84"/>
      <c r="G3" s="84"/>
      <c r="H3" s="84"/>
      <c r="I3" s="2"/>
      <c r="J3" s="2"/>
      <c r="K3" s="2"/>
      <c r="L3" s="2"/>
      <c r="M3" s="2"/>
    </row>
    <row r="4" spans="1:13" x14ac:dyDescent="0.25">
      <c r="M4" s="3" t="s">
        <v>30</v>
      </c>
    </row>
    <row r="5" spans="1:13" x14ac:dyDescent="0.25">
      <c r="M5" s="4"/>
    </row>
    <row r="7" spans="1:13" x14ac:dyDescent="0.25">
      <c r="M7" s="3"/>
    </row>
    <row r="8" spans="1:13" x14ac:dyDescent="0.25">
      <c r="M8" s="5" t="s">
        <v>31</v>
      </c>
    </row>
    <row r="9" spans="1:13" x14ac:dyDescent="0.25">
      <c r="M9" s="4"/>
    </row>
    <row r="11" spans="1:13" x14ac:dyDescent="0.25">
      <c r="M11" s="3" t="s">
        <v>32</v>
      </c>
    </row>
    <row r="14" spans="1:13" x14ac:dyDescent="0.25">
      <c r="M14" s="1"/>
    </row>
    <row r="15" spans="1:13" x14ac:dyDescent="0.25">
      <c r="M15" s="4"/>
    </row>
    <row r="17" spans="5:13" ht="20.25" customHeight="1" x14ac:dyDescent="0.25">
      <c r="E17" s="84"/>
      <c r="F17" s="85"/>
      <c r="G17" s="85"/>
      <c r="H17" s="85"/>
      <c r="I17" s="85"/>
      <c r="M17" s="1"/>
    </row>
    <row r="18" spans="5:13" ht="22.5" customHeight="1" x14ac:dyDescent="0.25">
      <c r="M18" s="1"/>
    </row>
    <row r="20" spans="5:13" x14ac:dyDescent="0.25">
      <c r="M20" s="1"/>
    </row>
    <row r="21" spans="5:13" x14ac:dyDescent="0.25">
      <c r="M21" s="1" t="s">
        <v>33</v>
      </c>
    </row>
    <row r="23" spans="5:13" x14ac:dyDescent="0.25">
      <c r="M23" s="6"/>
    </row>
    <row r="25" spans="5:13" x14ac:dyDescent="0.25">
      <c r="M25" s="6" t="s">
        <v>34</v>
      </c>
    </row>
    <row r="26" spans="5:13" x14ac:dyDescent="0.25">
      <c r="M26" s="1"/>
    </row>
    <row r="27" spans="5:13" x14ac:dyDescent="0.25">
      <c r="M27" s="1"/>
    </row>
    <row r="28" spans="5:13" x14ac:dyDescent="0.25">
      <c r="M28" s="1" t="s">
        <v>35</v>
      </c>
    </row>
  </sheetData>
  <mergeCells count="4">
    <mergeCell ref="A1:M1"/>
    <mergeCell ref="A2:M2"/>
    <mergeCell ref="E3:H3"/>
    <mergeCell ref="E17:I17"/>
  </mergeCells>
  <phoneticPr fontId="17" type="noConversion"/>
  <pageMargins left="0.98402777777777795" right="0.47222222222222199" top="0.59027777777777801" bottom="0.43263888888888902" header="0.51180555555555596" footer="0.5118055555555559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1A</vt:lpstr>
      <vt:lpstr>1B</vt:lpstr>
      <vt:lpstr>Sheet1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yuh</cp:lastModifiedBy>
  <cp:lastPrinted>2018-04-29T09:53:00Z</cp:lastPrinted>
  <dcterms:created xsi:type="dcterms:W3CDTF">1996-12-17T01:32:00Z</dcterms:created>
  <dcterms:modified xsi:type="dcterms:W3CDTF">2022-08-20T02:20:11Z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479A875B16E347E6A5FB1B13EED2E731</vt:lpwstr>
  </property>
</Properties>
</file>